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5E152C27-1ADA-4CFF-A708-4385D83DA347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C7" i="1" l="1"/>
  <c r="B13" i="1"/>
  <c r="B19" i="1"/>
  <c r="C19" i="1"/>
  <c r="D19" i="1"/>
  <c r="F19" i="1"/>
  <c r="C30" i="1"/>
  <c r="C29" i="1"/>
  <c r="D30" i="1"/>
  <c r="C32" i="1"/>
  <c r="E19" i="1"/>
</calcChain>
</file>

<file path=xl/sharedStrings.xml><?xml version="1.0" encoding="utf-8"?>
<sst xmlns="http://schemas.openxmlformats.org/spreadsheetml/2006/main" count="51" uniqueCount="48">
  <si>
    <t>KMS AÑO</t>
  </si>
  <si>
    <t>CONSUMO</t>
  </si>
  <si>
    <t>REVISIONES</t>
  </si>
  <si>
    <t xml:space="preserve">CAMBIO DE </t>
  </si>
  <si>
    <t>EMPRESA</t>
  </si>
  <si>
    <t>PARTICULARES</t>
  </si>
  <si>
    <t>AÑO</t>
  </si>
  <si>
    <t>NEUMATICOS/AÑO</t>
  </si>
  <si>
    <t xml:space="preserve">PAGO EMPRESA </t>
  </si>
  <si>
    <t>TOTAL CONSUMO</t>
  </si>
  <si>
    <t>TOTAL GASTO</t>
  </si>
  <si>
    <t>NEUMATICOS AÑO</t>
  </si>
  <si>
    <t>REVISIONES AÑO</t>
  </si>
  <si>
    <t>TOTAL OTROS</t>
  </si>
  <si>
    <t>TOTAL KMS AÑO</t>
  </si>
  <si>
    <t>INGRESOS TOTALES</t>
  </si>
  <si>
    <t>COSTE TOTAL</t>
  </si>
  <si>
    <t>(EMPRESA+PART.)</t>
  </si>
  <si>
    <t>TOTALES VEHICULO</t>
  </si>
  <si>
    <t>INGRESOS/GASTOS</t>
  </si>
  <si>
    <t>(SEGURO + NEUMATICOS + REVISIONES + OTROS GASTOS)</t>
  </si>
  <si>
    <t>= ( 2 : ( 1 - 3 ) )</t>
  </si>
  <si>
    <t xml:space="preserve">LITROS AÑO </t>
  </si>
  <si>
    <t>( * ) 3.392,92 / 3.000,21  =  1,1309</t>
  </si>
  <si>
    <t>( ** ) 3.000,21 / 43411  =  6,911</t>
  </si>
  <si>
    <t>( INTRODUCIR SOLO DATOS EN ROJO ) :</t>
  </si>
  <si>
    <t>x KM  ( € )</t>
  </si>
  <si>
    <t>SEGURO AÑO (€)</t>
  </si>
  <si>
    <t>TOTAL GASTO (€)</t>
  </si>
  <si>
    <t>POR KM  ( € )</t>
  </si>
  <si>
    <t>GASTOS  ( € )</t>
  </si>
  <si>
    <t>VALOR ( € )</t>
  </si>
  <si>
    <t>KMS EMPRESA (€)</t>
  </si>
  <si>
    <t>GASTOS ( € )</t>
  </si>
  <si>
    <t>DIFERENCIA ( € )</t>
  </si>
  <si>
    <t>1) INGRESO x KM ( € ) =</t>
  </si>
  <si>
    <t>2) COSTES FIJOS ( € ) =</t>
  </si>
  <si>
    <t xml:space="preserve">( KMS DONDE SE CUBREN TODOS LOS GASTOS DEL COCHE Y SE EMPIEZA A </t>
  </si>
  <si>
    <t>OBTENER BENEFICIOS )</t>
  </si>
  <si>
    <t>PUNTO CRITICO o UMBRAL DE RENTABILIDAD  =</t>
  </si>
  <si>
    <t>KMS</t>
  </si>
  <si>
    <t>KMS MINIMOS A HACER PARA CUBRIR TODOS LOS GASTOS DEL COCHE =</t>
  </si>
  <si>
    <t>3) COSTES VARIABLES ( € ) =</t>
  </si>
  <si>
    <t>GASTOS E INGRESOS COCHE 2.0X1    ( con kms de empresa + part.)</t>
  </si>
  <si>
    <t>(GASTO GASOLINA/AÑO : KMS/AÑO = COSTE x KM )</t>
  </si>
  <si>
    <t>LITRO GASOLINA ( * )</t>
  </si>
  <si>
    <t>GASOLINA AÑO (€)</t>
  </si>
  <si>
    <t>LITROS cada 100/KMS ( 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</si>
</sst>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0"/>
    <numFmt numFmtId="167" formatCode="0.0000"/>
  </numFmts>
  <fonts count="19" x14ac:knownFonts="1">
    <font>
      <sz val="10"/>
      <name val="Arial"/>
    </font>
    <font>
      <b/>
      <sz val="14"/>
      <name val="Arial"/>
      <family val="2"/>
    </font>
    <font>
      <b/>
      <sz val="16"/>
      <color indexed="43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b/>
      <i/>
      <sz val="20"/>
      <color indexed="10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b/>
      <sz val="20"/>
      <color indexed="43"/>
      <name val="Arial"/>
      <family val="2"/>
    </font>
    <font>
      <b/>
      <sz val="20"/>
      <name val="Arial"/>
      <family val="2"/>
    </font>
    <font>
      <b/>
      <sz val="14"/>
      <color indexed="9"/>
      <name val="Arial"/>
      <family val="2"/>
    </font>
    <font>
      <b/>
      <sz val="16"/>
      <name val="Arial"/>
      <family val="2"/>
    </font>
    <font>
      <b/>
      <sz val="20"/>
      <color indexed="8"/>
      <name val="Arial"/>
      <family val="2"/>
    </font>
    <font>
      <b/>
      <sz val="22"/>
      <color indexed="18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26"/>
      <color theme="1"/>
      <name val="Arial"/>
      <family val="2"/>
    </font>
    <font>
      <b/>
      <sz val="18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16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0" fillId="0" borderId="0" xfId="0" applyBorder="1"/>
    <xf numFmtId="1" fontId="9" fillId="3" borderId="0" xfId="0" applyNumberFormat="1" applyFont="1" applyFill="1" applyBorder="1" applyAlignment="1">
      <alignment horizontal="center"/>
    </xf>
    <xf numFmtId="0" fontId="9" fillId="3" borderId="0" xfId="0" quotePrefix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6" fillId="6" borderId="11" xfId="0" applyFont="1" applyFill="1" applyBorder="1"/>
    <xf numFmtId="0" fontId="17" fillId="6" borderId="1" xfId="0" applyFont="1" applyFill="1" applyBorder="1"/>
    <xf numFmtId="0" fontId="15" fillId="6" borderId="1" xfId="0" applyFont="1" applyFill="1" applyBorder="1"/>
    <xf numFmtId="0" fontId="15" fillId="6" borderId="2" xfId="0" applyFont="1" applyFill="1" applyBorder="1"/>
    <xf numFmtId="0" fontId="1" fillId="7" borderId="3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2" fontId="8" fillId="9" borderId="11" xfId="0" applyNumberFormat="1" applyFont="1" applyFill="1" applyBorder="1" applyAlignment="1">
      <alignment horizontal="center"/>
    </xf>
    <xf numFmtId="2" fontId="8" fillId="9" borderId="12" xfId="0" applyNumberFormat="1" applyFont="1" applyFill="1" applyBorder="1" applyAlignment="1">
      <alignment horizontal="center"/>
    </xf>
    <xf numFmtId="166" fontId="13" fillId="9" borderId="9" xfId="0" quotePrefix="1" applyNumberFormat="1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2" fontId="8" fillId="9" borderId="10" xfId="0" applyNumberFormat="1" applyFont="1" applyFill="1" applyBorder="1" applyAlignment="1">
      <alignment horizontal="center"/>
    </xf>
    <xf numFmtId="0" fontId="8" fillId="9" borderId="8" xfId="0" applyFont="1" applyFill="1" applyBorder="1" applyAlignment="1">
      <alignment horizontal="center"/>
    </xf>
    <xf numFmtId="167" fontId="13" fillId="9" borderId="13" xfId="0" applyNumberFormat="1" applyFont="1" applyFill="1" applyBorder="1" applyAlignment="1">
      <alignment horizontal="center"/>
    </xf>
    <xf numFmtId="2" fontId="13" fillId="9" borderId="9" xfId="0" applyNumberFormat="1" applyFont="1" applyFill="1" applyBorder="1" applyAlignment="1">
      <alignment horizontal="center"/>
    </xf>
    <xf numFmtId="2" fontId="13" fillId="9" borderId="13" xfId="0" applyNumberFormat="1" applyFont="1" applyFill="1" applyBorder="1" applyAlignment="1">
      <alignment horizontal="center"/>
    </xf>
    <xf numFmtId="2" fontId="13" fillId="10" borderId="13" xfId="0" applyNumberFormat="1" applyFont="1" applyFill="1" applyBorder="1" applyAlignment="1">
      <alignment horizontal="center"/>
    </xf>
    <xf numFmtId="167" fontId="14" fillId="11" borderId="13" xfId="0" applyNumberFormat="1" applyFont="1" applyFill="1" applyBorder="1" applyAlignment="1">
      <alignment horizontal="center"/>
    </xf>
    <xf numFmtId="0" fontId="18" fillId="12" borderId="11" xfId="0" applyFont="1" applyFill="1" applyBorder="1" applyAlignment="1">
      <alignment horizontal="center"/>
    </xf>
    <xf numFmtId="0" fontId="18" fillId="12" borderId="1" xfId="0" applyFont="1" applyFill="1" applyBorder="1" applyAlignment="1">
      <alignment horizontal="center"/>
    </xf>
    <xf numFmtId="0" fontId="18" fillId="12" borderId="2" xfId="0" applyFont="1" applyFill="1" applyBorder="1" applyAlignment="1">
      <alignment horizontal="center"/>
    </xf>
    <xf numFmtId="0" fontId="0" fillId="13" borderId="4" xfId="0" applyFill="1" applyBorder="1"/>
    <xf numFmtId="0" fontId="0" fillId="13" borderId="5" xfId="0" applyFill="1" applyBorder="1"/>
    <xf numFmtId="0" fontId="1" fillId="13" borderId="7" xfId="0" applyFont="1" applyFill="1" applyBorder="1"/>
    <xf numFmtId="2" fontId="10" fillId="13" borderId="0" xfId="0" applyNumberFormat="1" applyFont="1" applyFill="1" applyBorder="1" applyAlignment="1">
      <alignment horizontal="left"/>
    </xf>
    <xf numFmtId="0" fontId="10" fillId="13" borderId="0" xfId="0" applyFont="1" applyFill="1" applyBorder="1" applyAlignment="1">
      <alignment horizontal="left"/>
    </xf>
    <xf numFmtId="0" fontId="3" fillId="13" borderId="7" xfId="0" applyFont="1" applyFill="1" applyBorder="1"/>
    <xf numFmtId="0" fontId="0" fillId="13" borderId="0" xfId="0" applyFill="1" applyBorder="1"/>
    <xf numFmtId="167" fontId="10" fillId="13" borderId="0" xfId="0" applyNumberFormat="1" applyFont="1" applyFill="1" applyBorder="1" applyAlignment="1">
      <alignment horizontal="left"/>
    </xf>
    <xf numFmtId="0" fontId="0" fillId="13" borderId="8" xfId="0" applyFill="1" applyBorder="1"/>
    <xf numFmtId="0" fontId="0" fillId="13" borderId="9" xfId="0" applyFill="1" applyBorder="1"/>
    <xf numFmtId="0" fontId="0" fillId="14" borderId="4" xfId="0" applyFill="1" applyBorder="1"/>
    <xf numFmtId="0" fontId="0" fillId="14" borderId="6" xfId="0" applyFill="1" applyBorder="1"/>
    <xf numFmtId="0" fontId="12" fillId="14" borderId="7" xfId="0" applyFont="1" applyFill="1" applyBorder="1" applyAlignment="1">
      <alignment horizontal="center"/>
    </xf>
    <xf numFmtId="0" fontId="12" fillId="14" borderId="14" xfId="0" applyFont="1" applyFill="1" applyBorder="1" applyAlignment="1">
      <alignment horizontal="center"/>
    </xf>
    <xf numFmtId="1" fontId="10" fillId="14" borderId="7" xfId="0" applyNumberFormat="1" applyFont="1" applyFill="1" applyBorder="1" applyAlignment="1">
      <alignment horizontal="right"/>
    </xf>
    <xf numFmtId="0" fontId="4" fillId="14" borderId="14" xfId="0" applyFont="1" applyFill="1" applyBorder="1" applyAlignment="1"/>
    <xf numFmtId="0" fontId="3" fillId="14" borderId="7" xfId="0" quotePrefix="1" applyFont="1" applyFill="1" applyBorder="1" applyAlignment="1">
      <alignment horizontal="center"/>
    </xf>
    <xf numFmtId="0" fontId="3" fillId="14" borderId="14" xfId="0" quotePrefix="1" applyFont="1" applyFill="1" applyBorder="1" applyAlignment="1">
      <alignment horizontal="center"/>
    </xf>
    <xf numFmtId="0" fontId="3" fillId="14" borderId="7" xfId="0" applyFont="1" applyFill="1" applyBorder="1" applyAlignment="1">
      <alignment horizontal="center"/>
    </xf>
    <xf numFmtId="0" fontId="3" fillId="14" borderId="14" xfId="0" applyFont="1" applyFill="1" applyBorder="1" applyAlignment="1">
      <alignment horizontal="center"/>
    </xf>
    <xf numFmtId="0" fontId="0" fillId="14" borderId="8" xfId="0" applyFill="1" applyBorder="1"/>
    <xf numFmtId="0" fontId="0" fillId="14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A35" sqref="A35"/>
    </sheetView>
  </sheetViews>
  <sheetFormatPr baseColWidth="10" defaultRowHeight="12.75" x14ac:dyDescent="0.2"/>
  <cols>
    <col min="1" max="3" width="37.5703125" customWidth="1"/>
    <col min="4" max="4" width="39.140625" customWidth="1"/>
    <col min="5" max="6" width="37.5703125" customWidth="1"/>
    <col min="7" max="7" width="28.5703125" customWidth="1"/>
  </cols>
  <sheetData>
    <row r="1" spans="1:7" ht="33.75" thickBot="1" x14ac:dyDescent="0.5">
      <c r="A1" s="17" t="s">
        <v>43</v>
      </c>
      <c r="B1" s="18"/>
      <c r="C1" s="18"/>
      <c r="D1" s="19"/>
      <c r="E1" s="19"/>
      <c r="F1" s="20"/>
    </row>
    <row r="3" spans="1:7" ht="25.5" x14ac:dyDescent="0.35">
      <c r="A3" s="3" t="s">
        <v>25</v>
      </c>
      <c r="B3" s="4"/>
    </row>
    <row r="4" spans="1:7" ht="13.5" thickBot="1" x14ac:dyDescent="0.25"/>
    <row r="5" spans="1:7" ht="21" customHeight="1" x14ac:dyDescent="0.2">
      <c r="A5" s="21" t="s">
        <v>0</v>
      </c>
      <c r="B5" s="22" t="s">
        <v>0</v>
      </c>
      <c r="C5" s="21" t="s">
        <v>14</v>
      </c>
      <c r="D5" s="23" t="s">
        <v>8</v>
      </c>
      <c r="E5" s="21" t="s">
        <v>2</v>
      </c>
      <c r="F5" s="21" t="s">
        <v>3</v>
      </c>
    </row>
    <row r="6" spans="1:7" ht="21" customHeight="1" thickBot="1" x14ac:dyDescent="0.25">
      <c r="A6" s="24" t="s">
        <v>4</v>
      </c>
      <c r="B6" s="25" t="s">
        <v>5</v>
      </c>
      <c r="C6" s="24" t="s">
        <v>17</v>
      </c>
      <c r="D6" s="26" t="s">
        <v>26</v>
      </c>
      <c r="E6" s="24" t="s">
        <v>6</v>
      </c>
      <c r="F6" s="24" t="s">
        <v>7</v>
      </c>
    </row>
    <row r="7" spans="1:7" ht="27" thickBot="1" x14ac:dyDescent="0.45">
      <c r="A7" s="37">
        <v>40372</v>
      </c>
      <c r="B7" s="38">
        <v>3039</v>
      </c>
      <c r="C7" s="39">
        <f>+A7+B7</f>
        <v>43411</v>
      </c>
      <c r="D7" s="40">
        <v>0.3</v>
      </c>
      <c r="E7" s="37">
        <v>3</v>
      </c>
      <c r="F7" s="37">
        <v>1</v>
      </c>
    </row>
    <row r="8" spans="1:7" ht="12" customHeight="1" x14ac:dyDescent="0.4">
      <c r="A8" s="5"/>
      <c r="B8" s="6"/>
      <c r="C8" s="6"/>
      <c r="D8" s="7"/>
      <c r="E8" s="6"/>
      <c r="F8" s="6"/>
      <c r="G8" s="8"/>
    </row>
    <row r="9" spans="1:7" ht="12" customHeight="1" x14ac:dyDescent="0.2"/>
    <row r="10" spans="1:7" ht="12" customHeight="1" thickBot="1" x14ac:dyDescent="0.25"/>
    <row r="11" spans="1:7" ht="21" customHeight="1" x14ac:dyDescent="0.25">
      <c r="A11" s="27" t="s">
        <v>9</v>
      </c>
      <c r="B11" s="22" t="s">
        <v>1</v>
      </c>
      <c r="C11" s="29" t="s">
        <v>10</v>
      </c>
      <c r="D11" s="30" t="s">
        <v>10</v>
      </c>
      <c r="E11" s="29" t="s">
        <v>28</v>
      </c>
      <c r="F11" s="31" t="s">
        <v>28</v>
      </c>
    </row>
    <row r="12" spans="1:7" ht="21" customHeight="1" thickBot="1" x14ac:dyDescent="0.3">
      <c r="A12" s="28" t="s">
        <v>22</v>
      </c>
      <c r="B12" s="25" t="s">
        <v>47</v>
      </c>
      <c r="C12" s="32" t="s">
        <v>46</v>
      </c>
      <c r="D12" s="33" t="s">
        <v>27</v>
      </c>
      <c r="E12" s="32" t="s">
        <v>11</v>
      </c>
      <c r="F12" s="34" t="s">
        <v>12</v>
      </c>
    </row>
    <row r="13" spans="1:7" ht="27" thickBot="1" x14ac:dyDescent="0.45">
      <c r="A13" s="41">
        <v>3000.21</v>
      </c>
      <c r="B13" s="42">
        <f>+(A13/C7)*100</f>
        <v>6.9111745870862222</v>
      </c>
      <c r="C13" s="41">
        <v>3392.92</v>
      </c>
      <c r="D13" s="43">
        <v>1273.01</v>
      </c>
      <c r="E13" s="41">
        <v>595.76</v>
      </c>
      <c r="F13" s="44">
        <v>2084</v>
      </c>
    </row>
    <row r="14" spans="1:7" ht="12" customHeight="1" x14ac:dyDescent="0.4">
      <c r="A14" s="9"/>
      <c r="B14" s="10"/>
      <c r="C14" s="7"/>
      <c r="D14" s="7"/>
      <c r="E14" s="7"/>
      <c r="F14" s="7"/>
    </row>
    <row r="15" spans="1:7" ht="12" customHeight="1" x14ac:dyDescent="0.2"/>
    <row r="16" spans="1:7" ht="12" customHeight="1" thickBot="1" x14ac:dyDescent="0.25"/>
    <row r="17" spans="1:6" ht="21" customHeight="1" x14ac:dyDescent="0.2">
      <c r="A17" s="35" t="s">
        <v>13</v>
      </c>
      <c r="B17" s="21" t="s">
        <v>31</v>
      </c>
      <c r="C17" s="15" t="s">
        <v>15</v>
      </c>
      <c r="D17" s="30" t="s">
        <v>33</v>
      </c>
      <c r="E17" s="11" t="s">
        <v>34</v>
      </c>
      <c r="F17" s="12" t="s">
        <v>16</v>
      </c>
    </row>
    <row r="18" spans="1:6" ht="21" customHeight="1" thickBot="1" x14ac:dyDescent="0.25">
      <c r="A18" s="36" t="s">
        <v>30</v>
      </c>
      <c r="B18" s="24" t="s">
        <v>45</v>
      </c>
      <c r="C18" s="16" t="s">
        <v>32</v>
      </c>
      <c r="D18" s="33" t="s">
        <v>18</v>
      </c>
      <c r="E18" s="13" t="s">
        <v>19</v>
      </c>
      <c r="F18" s="14" t="s">
        <v>29</v>
      </c>
    </row>
    <row r="19" spans="1:6" ht="28.5" thickBot="1" x14ac:dyDescent="0.45">
      <c r="A19" s="45">
        <v>561.42999999999995</v>
      </c>
      <c r="B19" s="46">
        <f>+C13/A13</f>
        <v>1.1308941707413815</v>
      </c>
      <c r="C19" s="47">
        <f>+A7*D7</f>
        <v>12111.6</v>
      </c>
      <c r="D19" s="48">
        <f>+C13+D13+E13+F13+A19</f>
        <v>7907.1200000000008</v>
      </c>
      <c r="E19" s="49">
        <f>+C19-D19</f>
        <v>4204.4799999999996</v>
      </c>
      <c r="F19" s="50">
        <f>+D19/C7</f>
        <v>0.18214553914906362</v>
      </c>
    </row>
    <row r="20" spans="1:6" ht="12" customHeight="1" x14ac:dyDescent="0.4">
      <c r="A20" s="7"/>
      <c r="B20" s="7"/>
      <c r="C20" s="7"/>
      <c r="D20" s="7"/>
      <c r="E20" s="7"/>
      <c r="F20" s="7"/>
    </row>
    <row r="21" spans="1:6" ht="12" customHeight="1" x14ac:dyDescent="0.2"/>
    <row r="22" spans="1:6" x14ac:dyDescent="0.2">
      <c r="C22" s="1"/>
    </row>
    <row r="23" spans="1:6" ht="15" x14ac:dyDescent="0.2">
      <c r="A23" s="2" t="s">
        <v>23</v>
      </c>
    </row>
    <row r="24" spans="1:6" ht="15" x14ac:dyDescent="0.2">
      <c r="A24" s="2" t="s">
        <v>24</v>
      </c>
    </row>
    <row r="25" spans="1:6" ht="13.5" thickBot="1" x14ac:dyDescent="0.25"/>
    <row r="26" spans="1:6" ht="24" thickBot="1" x14ac:dyDescent="0.4">
      <c r="B26" s="51" t="s">
        <v>41</v>
      </c>
      <c r="C26" s="52"/>
      <c r="D26" s="52"/>
      <c r="E26" s="53"/>
    </row>
    <row r="27" spans="1:6" ht="13.5" thickBot="1" x14ac:dyDescent="0.25"/>
    <row r="28" spans="1:6" x14ac:dyDescent="0.2">
      <c r="B28" s="54"/>
      <c r="C28" s="55"/>
      <c r="D28" s="64"/>
      <c r="E28" s="65"/>
    </row>
    <row r="29" spans="1:6" ht="26.25" x14ac:dyDescent="0.4">
      <c r="B29" s="56" t="s">
        <v>35</v>
      </c>
      <c r="C29" s="57">
        <f>+D7</f>
        <v>0.3</v>
      </c>
      <c r="D29" s="66" t="s">
        <v>39</v>
      </c>
      <c r="E29" s="67"/>
    </row>
    <row r="30" spans="1:6" ht="26.25" x14ac:dyDescent="0.4">
      <c r="B30" s="56" t="s">
        <v>36</v>
      </c>
      <c r="C30" s="58">
        <f>+D13+E13+F13+A19</f>
        <v>4514.2</v>
      </c>
      <c r="D30" s="68">
        <f>SUM(C30/(C29-C32))</f>
        <v>20348.723124113483</v>
      </c>
      <c r="E30" s="69" t="s">
        <v>40</v>
      </c>
    </row>
    <row r="31" spans="1:6" x14ac:dyDescent="0.2">
      <c r="B31" s="59" t="s">
        <v>20</v>
      </c>
      <c r="C31" s="60"/>
      <c r="D31" s="70" t="s">
        <v>21</v>
      </c>
      <c r="E31" s="71"/>
    </row>
    <row r="32" spans="1:6" ht="26.25" x14ac:dyDescent="0.4">
      <c r="B32" s="56" t="s">
        <v>42</v>
      </c>
      <c r="C32" s="61">
        <f>+C13/C7</f>
        <v>7.8158070535117835E-2</v>
      </c>
      <c r="D32" s="72" t="s">
        <v>37</v>
      </c>
      <c r="E32" s="73"/>
    </row>
    <row r="33" spans="2:5" x14ac:dyDescent="0.2">
      <c r="B33" s="59" t="s">
        <v>44</v>
      </c>
      <c r="C33" s="60"/>
      <c r="D33" s="72" t="s">
        <v>38</v>
      </c>
      <c r="E33" s="73"/>
    </row>
    <row r="34" spans="2:5" ht="13.5" thickBot="1" x14ac:dyDescent="0.25">
      <c r="B34" s="62"/>
      <c r="C34" s="63"/>
      <c r="D34" s="74"/>
      <c r="E34" s="75"/>
    </row>
  </sheetData>
  <mergeCells count="5">
    <mergeCell ref="B26:E26"/>
    <mergeCell ref="D32:E32"/>
    <mergeCell ref="D33:E33"/>
    <mergeCell ref="D29:E29"/>
    <mergeCell ref="D31:E31"/>
  </mergeCells>
  <phoneticPr fontId="0" type="noConversion"/>
  <pageMargins left="0.75" right="0.75" top="1" bottom="1" header="0" footer="0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FG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GONZALO</dc:creator>
  <cp:lastModifiedBy>usuario</cp:lastModifiedBy>
  <cp:lastPrinted>2021-08-23T17:47:12Z</cp:lastPrinted>
  <dcterms:created xsi:type="dcterms:W3CDTF">2000-08-03T13:15:07Z</dcterms:created>
  <dcterms:modified xsi:type="dcterms:W3CDTF">2021-08-23T17:47:37Z</dcterms:modified>
</cp:coreProperties>
</file>