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379C1553-A631-4638-B241-ADEA3CF444AE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I32" i="1" l="1"/>
  <c r="H32" i="1"/>
  <c r="O7" i="1"/>
  <c r="B32" i="1"/>
  <c r="N6" i="1"/>
  <c r="O6" i="1" s="1"/>
  <c r="C32" i="1"/>
  <c r="D32" i="1" s="1"/>
  <c r="M6" i="1"/>
  <c r="L32" i="1"/>
  <c r="O32" i="1"/>
  <c r="M32" i="1"/>
  <c r="N32" i="1" s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12" i="1"/>
  <c r="K13" i="1"/>
  <c r="K14" i="1"/>
  <c r="K11" i="1"/>
  <c r="E32" i="1"/>
  <c r="F32" i="1" s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F11" i="1"/>
  <c r="D11" i="1"/>
</calcChain>
</file>

<file path=xl/sharedStrings.xml><?xml version="1.0" encoding="utf-8"?>
<sst xmlns="http://schemas.openxmlformats.org/spreadsheetml/2006/main" count="85" uniqueCount="32">
  <si>
    <t>NOMBRE</t>
  </si>
  <si>
    <t>SECCION</t>
  </si>
  <si>
    <t>VENTAS</t>
  </si>
  <si>
    <t>RATIO</t>
  </si>
  <si>
    <t>VENTA-A/A</t>
  </si>
  <si>
    <t>(Poner Sección)</t>
  </si>
  <si>
    <t>VENTA-PPP</t>
  </si>
  <si>
    <t>TOTAL  :</t>
  </si>
  <si>
    <t>ALARMA</t>
  </si>
  <si>
    <t>?</t>
  </si>
  <si>
    <t>PPP</t>
  </si>
  <si>
    <t xml:space="preserve">DIF. </t>
  </si>
  <si>
    <t>SECCIÓN</t>
  </si>
  <si>
    <t>CLIENT. x</t>
  </si>
  <si>
    <t>CLIENTE</t>
  </si>
  <si>
    <t>ARTICULO</t>
  </si>
  <si>
    <t>CLIENTES</t>
  </si>
  <si>
    <t>%</t>
  </si>
  <si>
    <t>FECHA :</t>
  </si>
  <si>
    <t>COM.MED.x</t>
  </si>
  <si>
    <t>ART.VEN.x</t>
  </si>
  <si>
    <t>PRE.MED.x</t>
  </si>
  <si>
    <t>COMO RECOGER LA INFORMACION DEL PUNTO DE VENTAS EN EL CUADRO DE MANDOS DIARIO ACUMULADO</t>
  </si>
  <si>
    <t>REAL</t>
  </si>
  <si>
    <t>A/A</t>
  </si>
  <si>
    <t xml:space="preserve">STOCK </t>
  </si>
  <si>
    <t>STOCK</t>
  </si>
  <si>
    <t>PERIODO :</t>
  </si>
  <si>
    <t>( PONER PERIODO )</t>
  </si>
  <si>
    <t>TIENDA :</t>
  </si>
  <si>
    <t>( PONER TIENDA )</t>
  </si>
  <si>
    <t>31 / 12 / 2.021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</si>
</sst>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0.000"/>
  </numFmts>
  <fonts count="1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8"/>
      <name val="Arial"/>
    </font>
    <font>
      <b/>
      <sz val="12"/>
      <color indexed="8"/>
      <name val="Arial"/>
      <family val="2"/>
    </font>
    <font>
      <b/>
      <sz val="12"/>
      <color indexed="10"/>
      <name val="Baskerville Old Face"/>
      <family val="1"/>
    </font>
    <font>
      <b/>
      <i/>
      <sz val="12"/>
      <name val="Arial"/>
      <family val="2"/>
    </font>
    <font>
      <b/>
      <i/>
      <sz val="12"/>
      <color indexed="10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2" borderId="1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10" fillId="3" borderId="16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0" fontId="0" fillId="4" borderId="0" xfId="0" applyFill="1" applyBorder="1" applyAlignment="1">
      <alignment vertical="center"/>
    </xf>
    <xf numFmtId="0" fontId="11" fillId="4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6" fillId="6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3" fontId="10" fillId="7" borderId="6" xfId="0" applyNumberFormat="1" applyFont="1" applyFill="1" applyBorder="1" applyAlignment="1">
      <alignment horizontal="center" vertical="center"/>
    </xf>
    <xf numFmtId="3" fontId="10" fillId="7" borderId="3" xfId="0" applyNumberFormat="1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0" fontId="5" fillId="10" borderId="7" xfId="1" applyNumberFormat="1" applyFont="1" applyFill="1" applyBorder="1" applyAlignment="1">
      <alignment horizontal="center" vertical="center"/>
    </xf>
    <xf numFmtId="10" fontId="5" fillId="10" borderId="6" xfId="1" applyNumberFormat="1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vertical="center"/>
    </xf>
    <xf numFmtId="0" fontId="5" fillId="11" borderId="10" xfId="0" applyFont="1" applyFill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/>
    </xf>
    <xf numFmtId="0" fontId="5" fillId="11" borderId="14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13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15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1" fontId="6" fillId="9" borderId="9" xfId="0" applyNumberFormat="1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vertical="center"/>
    </xf>
    <xf numFmtId="1" fontId="6" fillId="9" borderId="8" xfId="0" applyNumberFormat="1" applyFont="1" applyFill="1" applyBorder="1" applyAlignment="1">
      <alignment horizontal="center" vertical="center"/>
    </xf>
    <xf numFmtId="0" fontId="0" fillId="9" borderId="8" xfId="0" applyFill="1" applyBorder="1" applyAlignment="1">
      <alignment vertical="center"/>
    </xf>
    <xf numFmtId="0" fontId="0" fillId="9" borderId="15" xfId="0" applyFill="1" applyBorder="1" applyAlignment="1">
      <alignment vertical="center"/>
    </xf>
    <xf numFmtId="1" fontId="6" fillId="9" borderId="15" xfId="0" applyNumberFormat="1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170" fontId="6" fillId="9" borderId="8" xfId="0" applyNumberFormat="1" applyFont="1" applyFill="1" applyBorder="1" applyAlignment="1">
      <alignment horizontal="center" vertical="center"/>
    </xf>
    <xf numFmtId="170" fontId="6" fillId="9" borderId="15" xfId="0" applyNumberFormat="1" applyFont="1" applyFill="1" applyBorder="1" applyAlignment="1">
      <alignment horizontal="center" vertical="center"/>
    </xf>
    <xf numFmtId="1" fontId="5" fillId="8" borderId="9" xfId="0" applyNumberFormat="1" applyFont="1" applyFill="1" applyBorder="1" applyAlignment="1">
      <alignment horizontal="center" vertical="center"/>
    </xf>
    <xf numFmtId="1" fontId="5" fillId="8" borderId="8" xfId="0" applyNumberFormat="1" applyFont="1" applyFill="1" applyBorder="1" applyAlignment="1">
      <alignment horizontal="center" vertical="center"/>
    </xf>
    <xf numFmtId="1" fontId="5" fillId="8" borderId="15" xfId="0" applyNumberFormat="1" applyFont="1" applyFill="1" applyBorder="1" applyAlignment="1">
      <alignment horizontal="center" vertical="center"/>
    </xf>
    <xf numFmtId="10" fontId="5" fillId="8" borderId="9" xfId="1" applyNumberFormat="1" applyFont="1" applyFill="1" applyBorder="1" applyAlignment="1">
      <alignment horizontal="center" vertical="center"/>
    </xf>
    <xf numFmtId="10" fontId="5" fillId="8" borderId="8" xfId="1" applyNumberFormat="1" applyFont="1" applyFill="1" applyBorder="1" applyAlignment="1">
      <alignment horizontal="center" vertical="center"/>
    </xf>
    <xf numFmtId="10" fontId="5" fillId="8" borderId="15" xfId="1" applyNumberFormat="1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14" fillId="10" borderId="6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/>
    </xf>
    <xf numFmtId="10" fontId="14" fillId="10" borderId="6" xfId="1" applyNumberFormat="1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vertical="center"/>
    </xf>
    <xf numFmtId="1" fontId="15" fillId="10" borderId="6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1" fontId="14" fillId="10" borderId="3" xfId="0" applyNumberFormat="1" applyFont="1" applyFill="1" applyBorder="1" applyAlignment="1">
      <alignment horizontal="center" vertical="center"/>
    </xf>
    <xf numFmtId="170" fontId="14" fillId="10" borderId="6" xfId="0" applyNumberFormat="1" applyFont="1" applyFill="1" applyBorder="1" applyAlignment="1">
      <alignment horizontal="center" vertical="center"/>
    </xf>
    <xf numFmtId="170" fontId="14" fillId="10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O32" sqref="A32:O32"/>
    </sheetView>
  </sheetViews>
  <sheetFormatPr baseColWidth="10" defaultRowHeight="12.75" x14ac:dyDescent="0.2"/>
  <cols>
    <col min="1" max="1" width="19.7109375" customWidth="1"/>
    <col min="2" max="3" width="10.85546875" customWidth="1"/>
    <col min="4" max="4" width="13.42578125" customWidth="1"/>
    <col min="5" max="5" width="11.5703125" customWidth="1"/>
    <col min="6" max="6" width="14.140625" customWidth="1"/>
    <col min="7" max="7" width="12.7109375" customWidth="1"/>
    <col min="8" max="8" width="13" customWidth="1"/>
    <col min="11" max="12" width="13" customWidth="1"/>
    <col min="13" max="13" width="12.140625" customWidth="1"/>
    <col min="14" max="14" width="13.7109375" customWidth="1"/>
    <col min="15" max="15" width="13.140625" customWidth="1"/>
  </cols>
  <sheetData>
    <row r="1" spans="1:15" ht="39" customHeight="1" thickBot="1" x14ac:dyDescent="0.25">
      <c r="A1" s="3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ht="20.25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.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2.5" customHeight="1" thickBot="1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21"/>
    </row>
    <row r="5" spans="1:15" ht="24" customHeight="1" thickBot="1" x14ac:dyDescent="0.25">
      <c r="A5" s="8" t="s">
        <v>29</v>
      </c>
      <c r="B5" s="12" t="s">
        <v>30</v>
      </c>
      <c r="C5" s="13"/>
      <c r="D5" s="13"/>
      <c r="E5" s="14"/>
      <c r="F5" s="13"/>
      <c r="G5" s="9"/>
      <c r="H5" s="9"/>
      <c r="I5" s="9"/>
      <c r="J5" s="9"/>
      <c r="K5" s="9"/>
      <c r="L5" s="22"/>
      <c r="M5" s="23">
        <v>2020</v>
      </c>
      <c r="N5" s="24">
        <v>2021</v>
      </c>
      <c r="O5" s="25" t="s">
        <v>17</v>
      </c>
    </row>
    <row r="6" spans="1:15" ht="23.25" customHeight="1" thickBot="1" x14ac:dyDescent="0.25">
      <c r="A6" s="8" t="s">
        <v>18</v>
      </c>
      <c r="B6" s="15" t="s">
        <v>31</v>
      </c>
      <c r="C6" s="16"/>
      <c r="D6" s="17"/>
      <c r="E6" s="17"/>
      <c r="F6" s="17"/>
      <c r="G6" s="9"/>
      <c r="H6" s="9"/>
      <c r="I6" s="9"/>
      <c r="J6" s="9"/>
      <c r="K6" s="9"/>
      <c r="L6" s="26" t="s">
        <v>2</v>
      </c>
      <c r="M6" s="28">
        <f>+C32</f>
        <v>108715</v>
      </c>
      <c r="N6" s="29">
        <f>+B32</f>
        <v>139633</v>
      </c>
      <c r="O6" s="32">
        <f>+N6/M6</f>
        <v>1.2843949776939705</v>
      </c>
    </row>
    <row r="7" spans="1:15" ht="21.75" customHeight="1" thickBot="1" x14ac:dyDescent="0.25">
      <c r="A7" s="8" t="s">
        <v>27</v>
      </c>
      <c r="B7" s="18" t="s">
        <v>28</v>
      </c>
      <c r="C7" s="19"/>
      <c r="D7" s="19"/>
      <c r="E7" s="19"/>
      <c r="F7" s="19"/>
      <c r="G7" s="9"/>
      <c r="H7" s="9"/>
      <c r="I7" s="9"/>
      <c r="J7" s="9"/>
      <c r="K7" s="9"/>
      <c r="L7" s="27" t="s">
        <v>16</v>
      </c>
      <c r="M7" s="30">
        <v>19928</v>
      </c>
      <c r="N7" s="31">
        <v>23043</v>
      </c>
      <c r="O7" s="33">
        <f>+N7/M7</f>
        <v>1.1563127258129264</v>
      </c>
    </row>
    <row r="8" spans="1:15" ht="19.5" customHeight="1" thickBot="1" x14ac:dyDescent="0.2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20"/>
    </row>
    <row r="9" spans="1:15" ht="19.5" customHeight="1" x14ac:dyDescent="0.2">
      <c r="A9" s="34" t="s">
        <v>0</v>
      </c>
      <c r="B9" s="35" t="s">
        <v>2</v>
      </c>
      <c r="C9" s="36" t="s">
        <v>2</v>
      </c>
      <c r="D9" s="35" t="s">
        <v>3</v>
      </c>
      <c r="E9" s="36" t="s">
        <v>2</v>
      </c>
      <c r="F9" s="35" t="s">
        <v>3</v>
      </c>
      <c r="G9" s="37"/>
      <c r="H9" s="35" t="s">
        <v>25</v>
      </c>
      <c r="I9" s="36" t="s">
        <v>26</v>
      </c>
      <c r="J9" s="38"/>
      <c r="K9" s="36" t="s">
        <v>11</v>
      </c>
      <c r="L9" s="35" t="s">
        <v>20</v>
      </c>
      <c r="M9" s="36" t="s">
        <v>13</v>
      </c>
      <c r="N9" s="35" t="s">
        <v>19</v>
      </c>
      <c r="O9" s="39" t="s">
        <v>21</v>
      </c>
    </row>
    <row r="10" spans="1:15" ht="19.5" customHeight="1" thickBot="1" x14ac:dyDescent="0.25">
      <c r="A10" s="40" t="s">
        <v>1</v>
      </c>
      <c r="B10" s="41" t="s">
        <v>23</v>
      </c>
      <c r="C10" s="42" t="s">
        <v>24</v>
      </c>
      <c r="D10" s="41" t="s">
        <v>4</v>
      </c>
      <c r="E10" s="42" t="s">
        <v>10</v>
      </c>
      <c r="F10" s="41" t="s">
        <v>6</v>
      </c>
      <c r="G10" s="42" t="s">
        <v>8</v>
      </c>
      <c r="H10" s="41" t="s">
        <v>23</v>
      </c>
      <c r="I10" s="42" t="s">
        <v>10</v>
      </c>
      <c r="J10" s="41" t="s">
        <v>8</v>
      </c>
      <c r="K10" s="42" t="s">
        <v>26</v>
      </c>
      <c r="L10" s="41" t="s">
        <v>12</v>
      </c>
      <c r="M10" s="42" t="s">
        <v>12</v>
      </c>
      <c r="N10" s="41" t="s">
        <v>14</v>
      </c>
      <c r="O10" s="43" t="s">
        <v>15</v>
      </c>
    </row>
    <row r="11" spans="1:15" ht="15.75" x14ac:dyDescent="0.2">
      <c r="A11" s="44" t="s">
        <v>5</v>
      </c>
      <c r="B11" s="47">
        <v>25075</v>
      </c>
      <c r="C11" s="47">
        <v>18804</v>
      </c>
      <c r="D11" s="64">
        <f>+B11/C11</f>
        <v>1.3334928738566263</v>
      </c>
      <c r="E11" s="47">
        <v>19720</v>
      </c>
      <c r="F11" s="64">
        <f>+B11/E11</f>
        <v>1.271551724137931</v>
      </c>
      <c r="G11" s="50"/>
      <c r="H11" s="47">
        <v>64438</v>
      </c>
      <c r="I11" s="51">
        <v>38000</v>
      </c>
      <c r="J11" s="52" t="s">
        <v>9</v>
      </c>
      <c r="K11" s="61">
        <f>+H11-I11</f>
        <v>26438</v>
      </c>
      <c r="L11" s="47">
        <v>10000</v>
      </c>
      <c r="M11" s="47">
        <v>4000</v>
      </c>
      <c r="N11" s="47">
        <v>6.2690000000000001</v>
      </c>
      <c r="O11" s="47">
        <v>2.0750000000000002</v>
      </c>
    </row>
    <row r="12" spans="1:15" ht="15.75" x14ac:dyDescent="0.2">
      <c r="A12" s="45" t="s">
        <v>5</v>
      </c>
      <c r="B12" s="48">
        <v>20459</v>
      </c>
      <c r="C12" s="48">
        <v>15346</v>
      </c>
      <c r="D12" s="65">
        <f t="shared" ref="D12:D32" si="0">+B12/C12</f>
        <v>1.3331812850254139</v>
      </c>
      <c r="E12" s="48">
        <v>16072</v>
      </c>
      <c r="F12" s="65">
        <f t="shared" ref="F12:F32" si="1">+B12/E12</f>
        <v>1.2729591836734695</v>
      </c>
      <c r="G12" s="53"/>
      <c r="H12" s="48">
        <v>58007</v>
      </c>
      <c r="I12" s="54">
        <v>35000</v>
      </c>
      <c r="J12" s="52" t="s">
        <v>9</v>
      </c>
      <c r="K12" s="62">
        <f t="shared" ref="K12:K32" si="2">+H12-I12</f>
        <v>23007</v>
      </c>
      <c r="L12" s="48">
        <v>7500</v>
      </c>
      <c r="M12" s="48">
        <v>2500</v>
      </c>
      <c r="N12" s="48">
        <v>8.1839999999999993</v>
      </c>
      <c r="O12" s="48">
        <v>2.306</v>
      </c>
    </row>
    <row r="13" spans="1:15" ht="15.75" x14ac:dyDescent="0.2">
      <c r="A13" s="45" t="s">
        <v>5</v>
      </c>
      <c r="B13" s="48">
        <v>14238</v>
      </c>
      <c r="C13" s="48">
        <v>12657</v>
      </c>
      <c r="D13" s="65">
        <f t="shared" si="0"/>
        <v>1.1249111163782888</v>
      </c>
      <c r="E13" s="48">
        <v>12781</v>
      </c>
      <c r="F13" s="65">
        <f t="shared" si="1"/>
        <v>1.1139973398012675</v>
      </c>
      <c r="G13" s="52"/>
      <c r="H13" s="48">
        <v>27745</v>
      </c>
      <c r="I13" s="54">
        <v>25000</v>
      </c>
      <c r="J13" s="52" t="s">
        <v>9</v>
      </c>
      <c r="K13" s="62">
        <f t="shared" si="2"/>
        <v>2745</v>
      </c>
      <c r="L13" s="48">
        <v>5000</v>
      </c>
      <c r="M13" s="48">
        <v>4000</v>
      </c>
      <c r="N13" s="59">
        <v>3.56</v>
      </c>
      <c r="O13" s="48">
        <v>2.5489999999999999</v>
      </c>
    </row>
    <row r="14" spans="1:15" ht="15.75" x14ac:dyDescent="0.2">
      <c r="A14" s="45" t="s">
        <v>5</v>
      </c>
      <c r="B14" s="48">
        <v>24215</v>
      </c>
      <c r="C14" s="48">
        <v>16498</v>
      </c>
      <c r="D14" s="65">
        <f t="shared" si="0"/>
        <v>1.4677536671111651</v>
      </c>
      <c r="E14" s="48">
        <v>17108</v>
      </c>
      <c r="F14" s="65">
        <f t="shared" si="1"/>
        <v>1.4154196866962825</v>
      </c>
      <c r="G14" s="52"/>
      <c r="H14" s="48">
        <v>76744</v>
      </c>
      <c r="I14" s="54">
        <v>38000</v>
      </c>
      <c r="J14" s="52" t="s">
        <v>9</v>
      </c>
      <c r="K14" s="62">
        <f t="shared" si="2"/>
        <v>38744</v>
      </c>
      <c r="L14" s="48">
        <v>5500</v>
      </c>
      <c r="M14" s="48">
        <v>7250</v>
      </c>
      <c r="N14" s="59">
        <v>3.34</v>
      </c>
      <c r="O14" s="48">
        <v>2.931</v>
      </c>
    </row>
    <row r="15" spans="1:15" ht="15.75" x14ac:dyDescent="0.2">
      <c r="A15" s="45" t="s">
        <v>5</v>
      </c>
      <c r="B15" s="48">
        <v>2801</v>
      </c>
      <c r="C15" s="48">
        <v>2718</v>
      </c>
      <c r="D15" s="65">
        <f t="shared" si="0"/>
        <v>1.0305371596762325</v>
      </c>
      <c r="E15" s="48">
        <v>3091</v>
      </c>
      <c r="F15" s="65">
        <f t="shared" si="1"/>
        <v>0.90617923002264644</v>
      </c>
      <c r="G15" s="52" t="s">
        <v>9</v>
      </c>
      <c r="H15" s="48">
        <v>16583</v>
      </c>
      <c r="I15" s="54">
        <v>12000</v>
      </c>
      <c r="J15" s="52" t="s">
        <v>9</v>
      </c>
      <c r="K15" s="62">
        <f t="shared" si="2"/>
        <v>4583</v>
      </c>
      <c r="L15" s="48">
        <v>2000</v>
      </c>
      <c r="M15" s="48">
        <v>250</v>
      </c>
      <c r="N15" s="59">
        <v>11.204000000000001</v>
      </c>
      <c r="O15" s="48">
        <v>1.083</v>
      </c>
    </row>
    <row r="16" spans="1:15" ht="15.75" x14ac:dyDescent="0.2">
      <c r="A16" s="45" t="s">
        <v>5</v>
      </c>
      <c r="B16" s="48">
        <v>9673</v>
      </c>
      <c r="C16" s="48">
        <v>6645</v>
      </c>
      <c r="D16" s="65">
        <f t="shared" si="0"/>
        <v>1.455680963130173</v>
      </c>
      <c r="E16" s="48">
        <v>7398</v>
      </c>
      <c r="F16" s="65">
        <f t="shared" si="1"/>
        <v>1.3075155447418221</v>
      </c>
      <c r="G16" s="52"/>
      <c r="H16" s="48">
        <v>50928</v>
      </c>
      <c r="I16" s="54">
        <v>31000</v>
      </c>
      <c r="J16" s="52" t="s">
        <v>9</v>
      </c>
      <c r="K16" s="62">
        <f t="shared" si="2"/>
        <v>19928</v>
      </c>
      <c r="L16" s="48">
        <v>5000</v>
      </c>
      <c r="M16" s="48">
        <v>4000</v>
      </c>
      <c r="N16" s="48">
        <v>2.4180000000000001</v>
      </c>
      <c r="O16" s="48">
        <v>1.2390000000000001</v>
      </c>
    </row>
    <row r="17" spans="1:15" ht="15.75" x14ac:dyDescent="0.2">
      <c r="A17" s="45" t="s">
        <v>5</v>
      </c>
      <c r="B17" s="48">
        <v>2173</v>
      </c>
      <c r="C17" s="48">
        <v>2250</v>
      </c>
      <c r="D17" s="65">
        <f t="shared" si="0"/>
        <v>0.96577777777777774</v>
      </c>
      <c r="E17" s="48">
        <v>2623</v>
      </c>
      <c r="F17" s="65">
        <f t="shared" si="1"/>
        <v>0.82844071673656117</v>
      </c>
      <c r="G17" s="52" t="s">
        <v>9</v>
      </c>
      <c r="H17" s="48">
        <v>5050</v>
      </c>
      <c r="I17" s="54">
        <v>5500</v>
      </c>
      <c r="J17" s="52"/>
      <c r="K17" s="62">
        <f t="shared" si="2"/>
        <v>-450</v>
      </c>
      <c r="L17" s="48">
        <v>1250</v>
      </c>
      <c r="M17" s="48">
        <v>225</v>
      </c>
      <c r="N17" s="48">
        <v>9.6579999999999995</v>
      </c>
      <c r="O17" s="48">
        <v>1.772</v>
      </c>
    </row>
    <row r="18" spans="1:15" ht="15.75" x14ac:dyDescent="0.2">
      <c r="A18" s="45" t="s">
        <v>5</v>
      </c>
      <c r="B18" s="48">
        <v>3905</v>
      </c>
      <c r="C18" s="48">
        <v>2435</v>
      </c>
      <c r="D18" s="65">
        <f t="shared" si="0"/>
        <v>1.6036960985626283</v>
      </c>
      <c r="E18" s="48">
        <v>2851</v>
      </c>
      <c r="F18" s="65">
        <f t="shared" si="1"/>
        <v>1.3696948439144161</v>
      </c>
      <c r="G18" s="55"/>
      <c r="H18" s="48">
        <v>12721</v>
      </c>
      <c r="I18" s="54">
        <v>7000</v>
      </c>
      <c r="J18" s="52" t="s">
        <v>9</v>
      </c>
      <c r="K18" s="62">
        <f t="shared" si="2"/>
        <v>5721</v>
      </c>
      <c r="L18" s="48">
        <v>950</v>
      </c>
      <c r="M18" s="48">
        <v>250</v>
      </c>
      <c r="N18" s="59">
        <v>15.62</v>
      </c>
      <c r="O18" s="48">
        <v>3.5680000000000001</v>
      </c>
    </row>
    <row r="19" spans="1:15" ht="15.75" x14ac:dyDescent="0.2">
      <c r="A19" s="45" t="s">
        <v>5</v>
      </c>
      <c r="B19" s="48">
        <v>2977</v>
      </c>
      <c r="C19" s="48">
        <v>2949</v>
      </c>
      <c r="D19" s="65">
        <f t="shared" si="0"/>
        <v>1.0094947439810105</v>
      </c>
      <c r="E19" s="48">
        <v>3299</v>
      </c>
      <c r="F19" s="65">
        <f t="shared" si="1"/>
        <v>0.9023946650500152</v>
      </c>
      <c r="G19" s="52" t="s">
        <v>9</v>
      </c>
      <c r="H19" s="48">
        <v>24649</v>
      </c>
      <c r="I19" s="54">
        <v>24000</v>
      </c>
      <c r="J19" s="52" t="s">
        <v>9</v>
      </c>
      <c r="K19" s="62">
        <f t="shared" si="2"/>
        <v>649</v>
      </c>
      <c r="L19" s="48">
        <v>780</v>
      </c>
      <c r="M19" s="48">
        <v>275</v>
      </c>
      <c r="N19" s="48">
        <v>10.824999999999999</v>
      </c>
      <c r="O19" s="48">
        <v>2.9870000000000001</v>
      </c>
    </row>
    <row r="20" spans="1:15" ht="15.75" x14ac:dyDescent="0.2">
      <c r="A20" s="45" t="s">
        <v>5</v>
      </c>
      <c r="B20" s="48">
        <v>1397</v>
      </c>
      <c r="C20" s="48">
        <v>1529</v>
      </c>
      <c r="D20" s="65">
        <f t="shared" si="0"/>
        <v>0.91366906474820142</v>
      </c>
      <c r="E20" s="48">
        <v>1617</v>
      </c>
      <c r="F20" s="65">
        <f t="shared" si="1"/>
        <v>0.86394557823129248</v>
      </c>
      <c r="G20" s="52" t="s">
        <v>9</v>
      </c>
      <c r="H20" s="48">
        <v>6796</v>
      </c>
      <c r="I20" s="54">
        <v>5000</v>
      </c>
      <c r="J20" s="52" t="s">
        <v>9</v>
      </c>
      <c r="K20" s="62">
        <f t="shared" si="2"/>
        <v>1796</v>
      </c>
      <c r="L20" s="48">
        <v>4995</v>
      </c>
      <c r="M20" s="48">
        <v>500</v>
      </c>
      <c r="N20" s="59">
        <v>2.794</v>
      </c>
      <c r="O20" s="48">
        <v>0.20100000000000001</v>
      </c>
    </row>
    <row r="21" spans="1:15" ht="15.75" x14ac:dyDescent="0.2">
      <c r="A21" s="45" t="s">
        <v>5</v>
      </c>
      <c r="B21" s="48">
        <v>4761</v>
      </c>
      <c r="C21" s="48">
        <v>3552</v>
      </c>
      <c r="D21" s="65">
        <f t="shared" si="0"/>
        <v>1.3403716216216217</v>
      </c>
      <c r="E21" s="48">
        <v>3818</v>
      </c>
      <c r="F21" s="65">
        <f t="shared" si="1"/>
        <v>1.2469879518072289</v>
      </c>
      <c r="G21" s="55"/>
      <c r="H21" s="48">
        <v>23774</v>
      </c>
      <c r="I21" s="54">
        <v>18000</v>
      </c>
      <c r="J21" s="52" t="s">
        <v>9</v>
      </c>
      <c r="K21" s="62">
        <f t="shared" si="2"/>
        <v>5774</v>
      </c>
      <c r="L21" s="48">
        <v>2500</v>
      </c>
      <c r="M21" s="48">
        <v>2500</v>
      </c>
      <c r="N21" s="48">
        <v>1.9039999999999999</v>
      </c>
      <c r="O21" s="48">
        <v>1.3680000000000001</v>
      </c>
    </row>
    <row r="22" spans="1:15" ht="15.75" x14ac:dyDescent="0.2">
      <c r="A22" s="45" t="s">
        <v>5</v>
      </c>
      <c r="B22" s="48">
        <v>4987</v>
      </c>
      <c r="C22" s="48">
        <v>4073</v>
      </c>
      <c r="D22" s="65">
        <f t="shared" si="0"/>
        <v>1.2244046157623374</v>
      </c>
      <c r="E22" s="48">
        <v>4317</v>
      </c>
      <c r="F22" s="65">
        <f t="shared" si="1"/>
        <v>1.1552003706277507</v>
      </c>
      <c r="G22" s="52"/>
      <c r="H22" s="48">
        <v>35077</v>
      </c>
      <c r="I22" s="54">
        <v>28000</v>
      </c>
      <c r="J22" s="52" t="s">
        <v>9</v>
      </c>
      <c r="K22" s="62">
        <f t="shared" si="2"/>
        <v>7077</v>
      </c>
      <c r="L22" s="48">
        <v>2775</v>
      </c>
      <c r="M22" s="48">
        <v>1450</v>
      </c>
      <c r="N22" s="48">
        <v>3.4390000000000001</v>
      </c>
      <c r="O22" s="48">
        <v>1.1679999999999999</v>
      </c>
    </row>
    <row r="23" spans="1:15" ht="15.75" x14ac:dyDescent="0.2">
      <c r="A23" s="45" t="s">
        <v>5</v>
      </c>
      <c r="B23" s="48">
        <v>1533</v>
      </c>
      <c r="C23" s="48">
        <v>1573</v>
      </c>
      <c r="D23" s="65">
        <f t="shared" si="0"/>
        <v>0.97457088366179279</v>
      </c>
      <c r="E23" s="48">
        <v>1722</v>
      </c>
      <c r="F23" s="65">
        <f t="shared" si="1"/>
        <v>0.8902439024390244</v>
      </c>
      <c r="G23" s="52" t="s">
        <v>9</v>
      </c>
      <c r="H23" s="48">
        <v>12429</v>
      </c>
      <c r="I23" s="54">
        <v>14000</v>
      </c>
      <c r="J23" s="52"/>
      <c r="K23" s="62">
        <f t="shared" si="2"/>
        <v>-1571</v>
      </c>
      <c r="L23" s="48">
        <v>225</v>
      </c>
      <c r="M23" s="48">
        <v>600</v>
      </c>
      <c r="N23" s="48">
        <v>2.5550000000000002</v>
      </c>
      <c r="O23" s="48">
        <v>1.5329999999999999</v>
      </c>
    </row>
    <row r="24" spans="1:15" ht="15.75" x14ac:dyDescent="0.2">
      <c r="A24" s="45" t="s">
        <v>5</v>
      </c>
      <c r="B24" s="48">
        <v>835</v>
      </c>
      <c r="C24" s="48">
        <v>362</v>
      </c>
      <c r="D24" s="65">
        <f t="shared" si="0"/>
        <v>2.3066298342541436</v>
      </c>
      <c r="E24" s="48">
        <v>419</v>
      </c>
      <c r="F24" s="65">
        <f t="shared" si="1"/>
        <v>1.9928400954653938</v>
      </c>
      <c r="G24" s="55"/>
      <c r="H24" s="48">
        <v>4392</v>
      </c>
      <c r="I24" s="54">
        <v>4500</v>
      </c>
      <c r="J24" s="52"/>
      <c r="K24" s="62">
        <f t="shared" si="2"/>
        <v>-108</v>
      </c>
      <c r="L24" s="48">
        <v>1050</v>
      </c>
      <c r="M24" s="48">
        <v>105</v>
      </c>
      <c r="N24" s="48">
        <v>7.952</v>
      </c>
      <c r="O24" s="59">
        <v>0.71</v>
      </c>
    </row>
    <row r="25" spans="1:15" ht="15.75" x14ac:dyDescent="0.2">
      <c r="A25" s="45" t="s">
        <v>5</v>
      </c>
      <c r="B25" s="48">
        <v>8464</v>
      </c>
      <c r="C25" s="48">
        <v>6837</v>
      </c>
      <c r="D25" s="65">
        <f t="shared" si="0"/>
        <v>1.2379698698259471</v>
      </c>
      <c r="E25" s="48">
        <v>7326</v>
      </c>
      <c r="F25" s="65">
        <f t="shared" si="1"/>
        <v>1.1553371553371554</v>
      </c>
      <c r="G25" s="52"/>
      <c r="H25" s="48">
        <v>53704</v>
      </c>
      <c r="I25" s="54">
        <v>28000</v>
      </c>
      <c r="J25" s="52" t="s">
        <v>9</v>
      </c>
      <c r="K25" s="62">
        <f t="shared" si="2"/>
        <v>25704</v>
      </c>
      <c r="L25" s="48">
        <v>4750</v>
      </c>
      <c r="M25" s="48">
        <v>2250</v>
      </c>
      <c r="N25" s="48">
        <v>3.762</v>
      </c>
      <c r="O25" s="48">
        <v>1.3540000000000001</v>
      </c>
    </row>
    <row r="26" spans="1:15" ht="15.75" x14ac:dyDescent="0.2">
      <c r="A26" s="45" t="s">
        <v>5</v>
      </c>
      <c r="B26" s="48">
        <v>777</v>
      </c>
      <c r="C26" s="48">
        <v>569</v>
      </c>
      <c r="D26" s="65">
        <f t="shared" si="0"/>
        <v>1.3655536028119508</v>
      </c>
      <c r="E26" s="48">
        <v>682</v>
      </c>
      <c r="F26" s="65">
        <f t="shared" si="1"/>
        <v>1.1392961876832846</v>
      </c>
      <c r="G26" s="52"/>
      <c r="H26" s="54">
        <v>752</v>
      </c>
      <c r="I26" s="54">
        <v>225</v>
      </c>
      <c r="J26" s="52" t="s">
        <v>9</v>
      </c>
      <c r="K26" s="62">
        <f t="shared" si="2"/>
        <v>527</v>
      </c>
      <c r="L26" s="48">
        <v>2270</v>
      </c>
      <c r="M26" s="48">
        <v>65</v>
      </c>
      <c r="N26" s="48">
        <v>11.954000000000001</v>
      </c>
      <c r="O26" s="48">
        <v>0.27300000000000002</v>
      </c>
    </row>
    <row r="27" spans="1:15" ht="15.75" x14ac:dyDescent="0.2">
      <c r="A27" s="45" t="s">
        <v>5</v>
      </c>
      <c r="B27" s="48">
        <v>1405</v>
      </c>
      <c r="C27" s="48">
        <v>1364</v>
      </c>
      <c r="D27" s="65">
        <f t="shared" si="0"/>
        <v>1.0300586510263929</v>
      </c>
      <c r="E27" s="48">
        <v>1629</v>
      </c>
      <c r="F27" s="65">
        <f t="shared" si="1"/>
        <v>0.86249232658072439</v>
      </c>
      <c r="G27" s="52" t="s">
        <v>9</v>
      </c>
      <c r="H27" s="48">
        <v>6943</v>
      </c>
      <c r="I27" s="54">
        <v>4200</v>
      </c>
      <c r="J27" s="52" t="s">
        <v>9</v>
      </c>
      <c r="K27" s="62">
        <f t="shared" si="2"/>
        <v>2743</v>
      </c>
      <c r="L27" s="48">
        <v>6200</v>
      </c>
      <c r="M27" s="48">
        <v>280</v>
      </c>
      <c r="N27" s="48">
        <v>5.0179999999999998</v>
      </c>
      <c r="O27" s="48">
        <v>0.191</v>
      </c>
    </row>
    <row r="28" spans="1:15" ht="15.75" x14ac:dyDescent="0.2">
      <c r="A28" s="45" t="s">
        <v>5</v>
      </c>
      <c r="B28" s="48">
        <v>2207</v>
      </c>
      <c r="C28" s="48">
        <v>2407</v>
      </c>
      <c r="D28" s="65">
        <f t="shared" si="0"/>
        <v>0.91690901537183211</v>
      </c>
      <c r="E28" s="48">
        <v>2620</v>
      </c>
      <c r="F28" s="65">
        <f t="shared" si="1"/>
        <v>0.84236641221374042</v>
      </c>
      <c r="G28" s="52" t="s">
        <v>9</v>
      </c>
      <c r="H28" s="54">
        <v>13052</v>
      </c>
      <c r="I28" s="54">
        <v>6500</v>
      </c>
      <c r="J28" s="52" t="s">
        <v>9</v>
      </c>
      <c r="K28" s="62">
        <f t="shared" si="2"/>
        <v>6552</v>
      </c>
      <c r="L28" s="48">
        <v>5000</v>
      </c>
      <c r="M28" s="48">
        <v>400</v>
      </c>
      <c r="N28" s="48">
        <v>5.5179999999999998</v>
      </c>
      <c r="O28" s="48">
        <v>0.34699999999999998</v>
      </c>
    </row>
    <row r="29" spans="1:15" ht="15.75" x14ac:dyDescent="0.2">
      <c r="A29" s="45" t="s">
        <v>5</v>
      </c>
      <c r="B29" s="48">
        <v>2115</v>
      </c>
      <c r="C29" s="48">
        <v>2117</v>
      </c>
      <c r="D29" s="65">
        <f t="shared" si="0"/>
        <v>0.99905526688710444</v>
      </c>
      <c r="E29" s="48">
        <v>2409</v>
      </c>
      <c r="F29" s="65">
        <f t="shared" si="1"/>
        <v>0.87795765877957654</v>
      </c>
      <c r="G29" s="52" t="s">
        <v>9</v>
      </c>
      <c r="H29" s="48">
        <v>10049</v>
      </c>
      <c r="I29" s="54">
        <v>10000</v>
      </c>
      <c r="J29" s="52" t="s">
        <v>9</v>
      </c>
      <c r="K29" s="62">
        <f t="shared" si="2"/>
        <v>49</v>
      </c>
      <c r="L29" s="48">
        <v>2255</v>
      </c>
      <c r="M29" s="48">
        <v>750</v>
      </c>
      <c r="N29" s="59">
        <v>2.82</v>
      </c>
      <c r="O29" s="48">
        <v>0.88</v>
      </c>
    </row>
    <row r="30" spans="1:15" ht="15.75" x14ac:dyDescent="0.2">
      <c r="A30" s="45" t="s">
        <v>5</v>
      </c>
      <c r="B30" s="48">
        <v>5469</v>
      </c>
      <c r="C30" s="48">
        <v>3928</v>
      </c>
      <c r="D30" s="65">
        <f t="shared" si="0"/>
        <v>1.3923116089613035</v>
      </c>
      <c r="E30" s="48">
        <v>3933</v>
      </c>
      <c r="F30" s="65">
        <f t="shared" si="1"/>
        <v>1.3905415713196034</v>
      </c>
      <c r="G30" s="55"/>
      <c r="H30" s="54">
        <v>15475</v>
      </c>
      <c r="I30" s="54">
        <v>8000</v>
      </c>
      <c r="J30" s="52" t="s">
        <v>9</v>
      </c>
      <c r="K30" s="62">
        <f t="shared" si="2"/>
        <v>7475</v>
      </c>
      <c r="L30" s="48">
        <v>2270</v>
      </c>
      <c r="M30" s="48">
        <v>2775</v>
      </c>
      <c r="N30" s="48">
        <v>1.9710000000000001</v>
      </c>
      <c r="O30" s="48">
        <v>2.1059999999999999</v>
      </c>
    </row>
    <row r="31" spans="1:15" ht="16.5" thickBot="1" x14ac:dyDescent="0.25">
      <c r="A31" s="46" t="s">
        <v>5</v>
      </c>
      <c r="B31" s="49">
        <v>167</v>
      </c>
      <c r="C31" s="49">
        <v>102</v>
      </c>
      <c r="D31" s="66">
        <f t="shared" si="0"/>
        <v>1.6372549019607843</v>
      </c>
      <c r="E31" s="49">
        <v>0</v>
      </c>
      <c r="F31" s="66" t="e">
        <f t="shared" si="1"/>
        <v>#DIV/0!</v>
      </c>
      <c r="G31" s="56"/>
      <c r="H31" s="57">
        <v>0</v>
      </c>
      <c r="I31" s="57">
        <v>0</v>
      </c>
      <c r="J31" s="58"/>
      <c r="K31" s="63">
        <f t="shared" si="2"/>
        <v>0</v>
      </c>
      <c r="L31" s="49">
        <v>0</v>
      </c>
      <c r="M31" s="49">
        <v>0</v>
      </c>
      <c r="N31" s="60">
        <v>0</v>
      </c>
      <c r="O31" s="49">
        <v>0</v>
      </c>
    </row>
    <row r="32" spans="1:15" ht="28.5" customHeight="1" thickBot="1" x14ac:dyDescent="0.25">
      <c r="A32" s="67" t="s">
        <v>7</v>
      </c>
      <c r="B32" s="68">
        <f>SUM(B11:B31)</f>
        <v>139633</v>
      </c>
      <c r="C32" s="69">
        <f>SUM(C11:C31)</f>
        <v>108715</v>
      </c>
      <c r="D32" s="70">
        <f t="shared" si="0"/>
        <v>1.2843949776939705</v>
      </c>
      <c r="E32" s="69">
        <f>SUM(E11:E31)</f>
        <v>115435</v>
      </c>
      <c r="F32" s="70">
        <f t="shared" si="1"/>
        <v>1.2096244639840603</v>
      </c>
      <c r="G32" s="71"/>
      <c r="H32" s="72">
        <f>SUM(H11:H31)</f>
        <v>519308</v>
      </c>
      <c r="I32" s="72">
        <f>SUM(I11:I31)</f>
        <v>341925</v>
      </c>
      <c r="J32" s="73"/>
      <c r="K32" s="74">
        <f t="shared" si="2"/>
        <v>177383</v>
      </c>
      <c r="L32" s="68">
        <f>SUM(L11:L31)</f>
        <v>72270</v>
      </c>
      <c r="M32" s="69">
        <f>SUM(M11:M31)</f>
        <v>34425</v>
      </c>
      <c r="N32" s="75">
        <f>+B32/M32</f>
        <v>4.0561510530137985</v>
      </c>
      <c r="O32" s="76">
        <f>+B32/L32</f>
        <v>1.9321018403210184</v>
      </c>
    </row>
  </sheetData>
  <phoneticPr fontId="7" type="noConversion"/>
  <pageMargins left="0.75" right="0.75" top="1" bottom="1" header="0" footer="0"/>
  <pageSetup paperSize="9" scale="67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2021-09-15T07:12:40Z</cp:lastPrinted>
  <dcterms:created xsi:type="dcterms:W3CDTF">2011-05-01T16:29:23Z</dcterms:created>
  <dcterms:modified xsi:type="dcterms:W3CDTF">2021-09-15T07:13:01Z</dcterms:modified>
</cp:coreProperties>
</file>