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71BB5F2D-4134-4DD7-8E9F-AAE8B6B7A883}" xr6:coauthVersionLast="47" xr6:coauthVersionMax="47" xr10:uidLastSave="{00000000-0000-0000-0000-000000000000}"/>
  <bookViews>
    <workbookView xWindow="-120" yWindow="-120" windowWidth="20730" windowHeight="11160"/>
  </bookViews>
  <sheets>
    <sheet name="Hoja2" sheetId="1" r:id="rId1"/>
    <sheet name="Hoja3" sheetId="2" r:id="rId2"/>
  </sheets>
  <calcPr calcId="0"/>
</workbook>
</file>

<file path=xl/calcChain.xml><?xml version="1.0" encoding="utf-8"?>
<calcChain xmlns="http://schemas.openxmlformats.org/spreadsheetml/2006/main">
  <c r="E11" i="1" l="1"/>
  <c r="G11" i="1"/>
  <c r="E12" i="1"/>
  <c r="G12" i="1"/>
  <c r="E13" i="1"/>
  <c r="G13" i="1"/>
  <c r="A17" i="1"/>
  <c r="B17" i="1"/>
  <c r="D17" i="1"/>
  <c r="F17" i="1"/>
  <c r="G17" i="1"/>
  <c r="A18" i="1"/>
  <c r="B18" i="1"/>
  <c r="D18" i="1"/>
  <c r="F18" i="1"/>
  <c r="G18" i="1"/>
  <c r="A19" i="1"/>
  <c r="B19" i="1"/>
  <c r="D19" i="1"/>
  <c r="F19" i="1"/>
  <c r="G19" i="1"/>
  <c r="A24" i="1"/>
  <c r="B24" i="1"/>
  <c r="C24" i="1"/>
  <c r="D24" i="1"/>
  <c r="A25" i="1"/>
  <c r="B25" i="1"/>
  <c r="C25" i="1"/>
  <c r="D25" i="1"/>
  <c r="A26" i="1"/>
  <c r="B26" i="1"/>
  <c r="C26" i="1"/>
  <c r="D26" i="1"/>
  <c r="D27" i="1"/>
  <c r="A32" i="1"/>
  <c r="D32" i="1"/>
  <c r="E32" i="1"/>
  <c r="A33" i="1"/>
  <c r="D33" i="1"/>
  <c r="E33" i="1"/>
  <c r="A34" i="1"/>
  <c r="D34" i="1"/>
  <c r="E34" i="1"/>
  <c r="C35" i="1"/>
  <c r="F35" i="1"/>
  <c r="A39" i="1"/>
  <c r="B39" i="1"/>
  <c r="C39" i="1"/>
  <c r="E39" i="1"/>
  <c r="F39" i="1"/>
  <c r="A40" i="1"/>
  <c r="B40" i="1"/>
  <c r="C40" i="1"/>
  <c r="E40" i="1"/>
  <c r="F40" i="1"/>
  <c r="A41" i="1"/>
  <c r="B41" i="1"/>
  <c r="C41" i="1"/>
  <c r="E41" i="1"/>
  <c r="F41" i="1"/>
  <c r="D42" i="1"/>
  <c r="A45" i="1"/>
  <c r="B45" i="1"/>
  <c r="C45" i="1"/>
  <c r="A46" i="1"/>
  <c r="B46" i="1"/>
  <c r="C46" i="1"/>
  <c r="A47" i="1"/>
  <c r="B47" i="1"/>
  <c r="C47" i="1"/>
  <c r="A52" i="1"/>
  <c r="B52" i="1"/>
  <c r="C52" i="1"/>
  <c r="D52" i="1"/>
  <c r="G52" i="1"/>
  <c r="A53" i="1"/>
  <c r="B53" i="1"/>
  <c r="C53" i="1"/>
  <c r="D53" i="1"/>
  <c r="G53" i="1"/>
  <c r="A54" i="1"/>
  <c r="B54" i="1"/>
  <c r="C54" i="1"/>
  <c r="D54" i="1"/>
  <c r="G54" i="1"/>
  <c r="A55" i="1"/>
  <c r="D55" i="1"/>
  <c r="E55" i="1"/>
  <c r="G55" i="1"/>
</calcChain>
</file>

<file path=xl/sharedStrings.xml><?xml version="1.0" encoding="utf-8"?>
<sst xmlns="http://schemas.openxmlformats.org/spreadsheetml/2006/main" count="68" uniqueCount="58">
  <si>
    <t xml:space="preserve">COMO CALCULAR EL LINEAL MINIMO DE UN ARTICULO Y DE UNA </t>
  </si>
  <si>
    <t>FAMILIA DE PRODUCTOS</t>
  </si>
  <si>
    <t>ARTICULO :</t>
  </si>
  <si>
    <t>( PONER NOMBRE )</t>
  </si>
  <si>
    <t>FAMILIA :</t>
  </si>
  <si>
    <t>PERIODO :</t>
  </si>
  <si>
    <t>( PONER PERIODO )</t>
  </si>
  <si>
    <t>DETERMINACION DEL NUMERO DE FACING MINIMO POR ARTICULO</t>
  </si>
  <si>
    <t>4 = 3 / 1</t>
  </si>
  <si>
    <t>6 = 5 / 1</t>
  </si>
  <si>
    <t>ARTICULO</t>
  </si>
  <si>
    <t>CAPACIDAD DE FACINGS EN LA ESTANTERIA</t>
  </si>
  <si>
    <t>ANCHO DE FACING</t>
  </si>
  <si>
    <t>UNIDAD DE ACONDICIONA- MIENTO / EMBALAJE</t>
  </si>
  <si>
    <t>FACING X UNIDAD EMBALAJE</t>
  </si>
  <si>
    <t>VENTA MAS IMPORTANTE SEMANA                ( UNIDADES )</t>
  </si>
  <si>
    <t>FACING / VENTA MAS IMPORTANTE        DE LA SEMANA</t>
  </si>
  <si>
    <t>Articulo 1</t>
  </si>
  <si>
    <t>Articulo 2</t>
  </si>
  <si>
    <t>Articulo 3</t>
  </si>
  <si>
    <t>8 = 7 / 1</t>
  </si>
  <si>
    <t>10 = 9 / 2</t>
  </si>
  <si>
    <t>FACING / VENTA MAS IMPORTANTE SEMANA                     ( REDONDEADO )</t>
  </si>
  <si>
    <t>NECESIDAD ENTRE 2 APROVISIONA-    MIENTOS DEL LINEAL</t>
  </si>
  <si>
    <t>FACING PARA ATENDER DICHA NECESIDAD</t>
  </si>
  <si>
    <t>LINEAL MINIMO PARA UMBRAL DE PERCEPCION   ( EN METROS )</t>
  </si>
  <si>
    <t>FACING MINIMO PARA UMBRAL PERCEPCION</t>
  </si>
  <si>
    <t>FACINGS MINIMOS (REDONDEADO)</t>
  </si>
  <si>
    <t>DETERMINACION DEL LINEAL MINIMO DESARROLADO POR ARTICULO</t>
  </si>
  <si>
    <t>11 = 6 x 2</t>
  </si>
  <si>
    <t>LINEAL MINIMO DESARROLLADO POR REFERENCIA          ( EN METROS )</t>
  </si>
  <si>
    <t>FAMILIA  =</t>
  </si>
  <si>
    <t>DETERMINACION DEL NUMERO DE FACING OPTIMO POR ARTICULO</t>
  </si>
  <si>
    <t>14 = (12x13)/2</t>
  </si>
  <si>
    <t>LINEAL TOTAL DESARROLLADO DISPONIBLE DE LA FAMILIA                          ( EN METROS )</t>
  </si>
  <si>
    <t>CANTIDAD            ( UNIDADES ) VENDIDAS            ( EN % )</t>
  </si>
  <si>
    <t>FACING / CANTIDAD VENDIDA</t>
  </si>
  <si>
    <t>FACING / CANTIDAD VENDIDA  REDONDEADO</t>
  </si>
  <si>
    <t>CANTIDAD            ( U.M.) VENDIDAS            ( EN % )</t>
  </si>
  <si>
    <t>16 = (12x15)/2</t>
  </si>
  <si>
    <t>18 = (12x17)/2</t>
  </si>
  <si>
    <t>FACING / VENTAS</t>
  </si>
  <si>
    <t>FACING / VENTAS            (REDONDEADO)</t>
  </si>
  <si>
    <t>% DE BENEFICIO DEL ARTICULO</t>
  </si>
  <si>
    <t>FACING / BENEFICIO</t>
  </si>
  <si>
    <t>FACING / BENEFICIO        (REDONDEADO)</t>
  </si>
  <si>
    <t>19 = (14+16+18)/3       19</t>
  </si>
  <si>
    <t>OPTIMIZACION MEDIA /Nº OPTIMO DE FACING</t>
  </si>
  <si>
    <t>OPTIMIZACION MEDIA / Nº DE FACING OPTIMO         (REDONDEADO)</t>
  </si>
  <si>
    <t>Nº DE FACING           A DECIDIR</t>
  </si>
  <si>
    <t>DETERMINACION DEL LINEAL AJUSTADO A CADA ARTICULO</t>
  </si>
  <si>
    <t>21 = 2 x 19</t>
  </si>
  <si>
    <t>23 = 22 x 2</t>
  </si>
  <si>
    <t>Nº OPTIMO DE FACING</t>
  </si>
  <si>
    <t>LINEAL DESAROLLADO OPTIMO POR ARTICULO              ( EN METROS )</t>
  </si>
  <si>
    <t>LINEAL TOTAL DESARROLLADO DISPONIBLE DE LA FAMILIA            ( EN METROS )</t>
  </si>
  <si>
    <t>Nº DE FACING PARA AJUSTAR AL LINEAL DISPONIBLE</t>
  </si>
  <si>
    <t>LINEAL DESARROLLADO AJUSTADO POR ARTICULO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</si>
</sst>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7"/>
      <name val="Arial"/>
      <family val="2"/>
    </font>
    <font>
      <sz val="1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8" fillId="2" borderId="25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/>
    </xf>
    <xf numFmtId="2" fontId="3" fillId="6" borderId="13" xfId="0" applyNumberFormat="1" applyFont="1" applyFill="1" applyBorder="1" applyAlignment="1">
      <alignment horizontal="center" vertical="center"/>
    </xf>
    <xf numFmtId="1" fontId="3" fillId="6" borderId="13" xfId="0" applyNumberFormat="1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2" fontId="3" fillId="6" borderId="14" xfId="0" applyNumberFormat="1" applyFont="1" applyFill="1" applyBorder="1" applyAlignment="1">
      <alignment horizontal="center" vertical="center"/>
    </xf>
    <xf numFmtId="1" fontId="3" fillId="6" borderId="14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1" fontId="2" fillId="3" borderId="17" xfId="0" applyNumberFormat="1" applyFont="1" applyFill="1" applyBorder="1" applyAlignment="1">
      <alignment horizontal="center" vertical="center"/>
    </xf>
    <xf numFmtId="2" fontId="2" fillId="7" borderId="15" xfId="0" applyNumberFormat="1" applyFont="1" applyFill="1" applyBorder="1" applyAlignment="1">
      <alignment horizontal="center" vertical="center"/>
    </xf>
    <xf numFmtId="2" fontId="2" fillId="7" borderId="10" xfId="0" applyNumberFormat="1" applyFont="1" applyFill="1" applyBorder="1" applyAlignment="1">
      <alignment horizontal="center" vertical="center"/>
    </xf>
    <xf numFmtId="2" fontId="2" fillId="7" borderId="19" xfId="0" applyNumberFormat="1" applyFont="1" applyFill="1" applyBorder="1" applyAlignment="1">
      <alignment horizontal="center" vertical="center"/>
    </xf>
    <xf numFmtId="2" fontId="2" fillId="7" borderId="12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1" fontId="2" fillId="7" borderId="15" xfId="0" applyNumberFormat="1" applyFont="1" applyFill="1" applyBorder="1" applyAlignment="1">
      <alignment horizontal="center" vertical="center"/>
    </xf>
    <xf numFmtId="1" fontId="2" fillId="7" borderId="10" xfId="0" applyNumberFormat="1" applyFont="1" applyFill="1" applyBorder="1" applyAlignment="1">
      <alignment horizontal="center" vertical="center"/>
    </xf>
    <xf numFmtId="1" fontId="2" fillId="7" borderId="18" xfId="0" applyNumberFormat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9" fontId="3" fillId="6" borderId="20" xfId="0" applyNumberFormat="1" applyFont="1" applyFill="1" applyBorder="1" applyAlignment="1">
      <alignment horizontal="center" vertical="center"/>
    </xf>
    <xf numFmtId="9" fontId="3" fillId="6" borderId="6" xfId="0" applyNumberFormat="1" applyFont="1" applyFill="1" applyBorder="1" applyAlignment="1">
      <alignment horizontal="center" vertical="center"/>
    </xf>
    <xf numFmtId="9" fontId="3" fillId="6" borderId="3" xfId="0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9" fontId="3" fillId="6" borderId="13" xfId="0" applyNumberFormat="1" applyFont="1" applyFill="1" applyBorder="1" applyAlignment="1">
      <alignment horizontal="center" vertical="center"/>
    </xf>
    <xf numFmtId="9" fontId="3" fillId="6" borderId="14" xfId="0" applyNumberFormat="1" applyFont="1" applyFill="1" applyBorder="1" applyAlignment="1">
      <alignment horizontal="center" vertical="center"/>
    </xf>
    <xf numFmtId="9" fontId="3" fillId="6" borderId="17" xfId="0" applyNumberFormat="1" applyFont="1" applyFill="1" applyBorder="1" applyAlignment="1">
      <alignment horizontal="center" vertical="center"/>
    </xf>
    <xf numFmtId="9" fontId="2" fillId="3" borderId="10" xfId="0" applyNumberFormat="1" applyFont="1" applyFill="1" applyBorder="1" applyAlignment="1">
      <alignment horizontal="center" vertical="center"/>
    </xf>
    <xf numFmtId="174" fontId="2" fillId="3" borderId="13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" fontId="2" fillId="3" borderId="18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174" fontId="2" fillId="3" borderId="14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2" fillId="5" borderId="10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2" fontId="2" fillId="8" borderId="15" xfId="0" applyNumberFormat="1" applyFont="1" applyFill="1" applyBorder="1" applyAlignment="1">
      <alignment horizontal="center" vertical="center"/>
    </xf>
    <xf numFmtId="2" fontId="2" fillId="8" borderId="10" xfId="0" applyNumberFormat="1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workbookViewId="0">
      <selection activeCell="G51" sqref="G51"/>
    </sheetView>
  </sheetViews>
  <sheetFormatPr baseColWidth="10" defaultRowHeight="12.75" x14ac:dyDescent="0.2"/>
  <cols>
    <col min="1" max="1" width="16.85546875" customWidth="1"/>
    <col min="2" max="2" width="16.5703125" customWidth="1"/>
    <col min="3" max="3" width="15.28515625" customWidth="1"/>
    <col min="4" max="4" width="16.85546875" customWidth="1"/>
    <col min="5" max="5" width="16.140625" customWidth="1"/>
    <col min="6" max="6" width="15" customWidth="1"/>
    <col min="7" max="7" width="16.28515625" customWidth="1"/>
    <col min="8" max="8" width="21.5703125" customWidth="1"/>
    <col min="9" max="9" width="18" customWidth="1"/>
    <col min="10" max="10" width="15" customWidth="1"/>
    <col min="11" max="11" width="14.7109375" customWidth="1"/>
    <col min="12" max="12" width="15.42578125" customWidth="1"/>
  </cols>
  <sheetData>
    <row r="1" spans="1:7" ht="21.75" x14ac:dyDescent="0.2">
      <c r="A1" s="12" t="s">
        <v>0</v>
      </c>
      <c r="B1" s="13"/>
      <c r="C1" s="13"/>
      <c r="D1" s="13"/>
      <c r="E1" s="13"/>
      <c r="F1" s="14"/>
      <c r="G1" s="15"/>
    </row>
    <row r="2" spans="1:7" ht="22.5" thickBot="1" x14ac:dyDescent="0.25">
      <c r="A2" s="16" t="s">
        <v>1</v>
      </c>
      <c r="B2" s="17"/>
      <c r="C2" s="17"/>
      <c r="D2" s="17"/>
      <c r="E2" s="17"/>
      <c r="F2" s="18"/>
      <c r="G2" s="19"/>
    </row>
    <row r="3" spans="1:7" ht="16.5" customHeight="1" x14ac:dyDescent="0.2">
      <c r="A3" s="5"/>
      <c r="B3" s="5"/>
      <c r="C3" s="5"/>
      <c r="D3" s="5"/>
      <c r="E3" s="5"/>
      <c r="F3" s="6"/>
      <c r="G3" s="7"/>
    </row>
    <row r="4" spans="1:7" ht="21.75" x14ac:dyDescent="0.2">
      <c r="A4" s="20" t="s">
        <v>2</v>
      </c>
      <c r="B4" s="21" t="s">
        <v>3</v>
      </c>
      <c r="C4" s="22"/>
      <c r="D4" s="23"/>
      <c r="E4" s="5"/>
      <c r="F4" s="6"/>
      <c r="G4" s="7"/>
    </row>
    <row r="5" spans="1:7" ht="21.75" x14ac:dyDescent="0.2">
      <c r="A5" s="24" t="s">
        <v>4</v>
      </c>
      <c r="B5" s="25" t="s">
        <v>3</v>
      </c>
      <c r="C5" s="26"/>
      <c r="D5" s="27"/>
      <c r="E5" s="5"/>
      <c r="F5" s="6"/>
      <c r="G5" s="7"/>
    </row>
    <row r="6" spans="1:7" ht="21.75" x14ac:dyDescent="0.2">
      <c r="A6" s="24" t="s">
        <v>5</v>
      </c>
      <c r="B6" s="25" t="s">
        <v>6</v>
      </c>
      <c r="C6" s="26"/>
      <c r="D6" s="27"/>
      <c r="E6" s="5"/>
      <c r="F6" s="6"/>
      <c r="G6" s="7"/>
    </row>
    <row r="7" spans="1:7" ht="13.5" thickBot="1" x14ac:dyDescent="0.25">
      <c r="A7" s="8"/>
      <c r="B7" s="8"/>
      <c r="C7" s="8"/>
      <c r="D7" s="8"/>
      <c r="E7" s="8"/>
      <c r="F7" s="8"/>
      <c r="G7" s="8"/>
    </row>
    <row r="8" spans="1:7" ht="27.75" customHeight="1" thickBot="1" x14ac:dyDescent="0.25">
      <c r="A8" s="28" t="s">
        <v>7</v>
      </c>
      <c r="B8" s="29"/>
      <c r="C8" s="29"/>
      <c r="D8" s="29"/>
      <c r="E8" s="29"/>
      <c r="F8" s="29"/>
      <c r="G8" s="30"/>
    </row>
    <row r="9" spans="1:7" ht="18.75" customHeight="1" thickBot="1" x14ac:dyDescent="0.25">
      <c r="A9" s="8"/>
      <c r="B9" s="9">
        <v>1</v>
      </c>
      <c r="C9" s="9">
        <v>2</v>
      </c>
      <c r="D9" s="9">
        <v>3</v>
      </c>
      <c r="E9" s="9" t="s">
        <v>8</v>
      </c>
      <c r="F9" s="9">
        <v>5</v>
      </c>
      <c r="G9" s="9" t="s">
        <v>9</v>
      </c>
    </row>
    <row r="10" spans="1:7" ht="60" customHeight="1" thickBot="1" x14ac:dyDescent="0.25">
      <c r="A10" s="31" t="s">
        <v>10</v>
      </c>
      <c r="B10" s="31" t="s">
        <v>11</v>
      </c>
      <c r="C10" s="32" t="s">
        <v>12</v>
      </c>
      <c r="D10" s="33" t="s">
        <v>13</v>
      </c>
      <c r="E10" s="32" t="s">
        <v>14</v>
      </c>
      <c r="F10" s="33" t="s">
        <v>15</v>
      </c>
      <c r="G10" s="32" t="s">
        <v>16</v>
      </c>
    </row>
    <row r="11" spans="1:7" ht="19.5" customHeight="1" x14ac:dyDescent="0.2">
      <c r="A11" s="34" t="s">
        <v>17</v>
      </c>
      <c r="B11" s="34">
        <v>20</v>
      </c>
      <c r="C11" s="35">
        <v>0.3</v>
      </c>
      <c r="D11" s="36">
        <v>45</v>
      </c>
      <c r="E11" s="40">
        <f>+D11/B11</f>
        <v>2.25</v>
      </c>
      <c r="F11" s="34">
        <v>80</v>
      </c>
      <c r="G11" s="42">
        <f>+F11/B11</f>
        <v>4</v>
      </c>
    </row>
    <row r="12" spans="1:7" ht="19.5" customHeight="1" x14ac:dyDescent="0.2">
      <c r="A12" s="34" t="s">
        <v>18</v>
      </c>
      <c r="B12" s="37">
        <v>25</v>
      </c>
      <c r="C12" s="38">
        <v>0.2</v>
      </c>
      <c r="D12" s="39">
        <v>45</v>
      </c>
      <c r="E12" s="41">
        <f>+D12/B12</f>
        <v>1.8</v>
      </c>
      <c r="F12" s="37">
        <v>60</v>
      </c>
      <c r="G12" s="41">
        <f>+F12/B12</f>
        <v>2.4</v>
      </c>
    </row>
    <row r="13" spans="1:7" ht="19.5" customHeight="1" x14ac:dyDescent="0.2">
      <c r="A13" s="34" t="s">
        <v>19</v>
      </c>
      <c r="B13" s="37">
        <v>25</v>
      </c>
      <c r="C13" s="37">
        <v>0.15</v>
      </c>
      <c r="D13" s="39">
        <v>40</v>
      </c>
      <c r="E13" s="41">
        <f>+D13/B13</f>
        <v>1.6</v>
      </c>
      <c r="F13" s="37">
        <v>70</v>
      </c>
      <c r="G13" s="41">
        <f>+F13/B13</f>
        <v>2.8</v>
      </c>
    </row>
    <row r="14" spans="1:7" x14ac:dyDescent="0.2">
      <c r="A14" s="8"/>
      <c r="B14" s="8"/>
      <c r="C14" s="8"/>
      <c r="D14" s="8"/>
      <c r="E14" s="8"/>
      <c r="F14" s="8"/>
      <c r="G14" s="8"/>
    </row>
    <row r="15" spans="1:7" ht="16.5" thickBot="1" x14ac:dyDescent="0.25">
      <c r="A15" s="8"/>
      <c r="B15" s="9">
        <v>6</v>
      </c>
      <c r="C15" s="9">
        <v>7</v>
      </c>
      <c r="D15" s="9" t="s">
        <v>20</v>
      </c>
      <c r="E15" s="9">
        <v>9</v>
      </c>
      <c r="F15" s="9" t="s">
        <v>21</v>
      </c>
      <c r="G15" s="9">
        <v>10</v>
      </c>
    </row>
    <row r="16" spans="1:7" ht="71.25" customHeight="1" thickBot="1" x14ac:dyDescent="0.25">
      <c r="A16" s="31" t="s">
        <v>10</v>
      </c>
      <c r="B16" s="31" t="s">
        <v>22</v>
      </c>
      <c r="C16" s="31" t="s">
        <v>23</v>
      </c>
      <c r="D16" s="32" t="s">
        <v>24</v>
      </c>
      <c r="E16" s="56" t="s">
        <v>25</v>
      </c>
      <c r="F16" s="56" t="s">
        <v>26</v>
      </c>
      <c r="G16" s="56" t="s">
        <v>27</v>
      </c>
    </row>
    <row r="17" spans="1:7" ht="19.5" customHeight="1" thickBot="1" x14ac:dyDescent="0.25">
      <c r="A17" s="43" t="str">
        <f>+A11</f>
        <v>Articulo 1</v>
      </c>
      <c r="B17" s="44">
        <f>ROUNDUP(G11,0)</f>
        <v>4</v>
      </c>
      <c r="C17" s="34">
        <v>55</v>
      </c>
      <c r="D17" s="44">
        <f>+C17/B11</f>
        <v>2.75</v>
      </c>
      <c r="E17" s="34">
        <v>0.35</v>
      </c>
      <c r="F17" s="46">
        <f>+E17/C11</f>
        <v>1.1666666666666667</v>
      </c>
      <c r="G17" s="57">
        <f>ROUNDUP(F17,0)</f>
        <v>2</v>
      </c>
    </row>
    <row r="18" spans="1:7" ht="19.5" customHeight="1" thickBot="1" x14ac:dyDescent="0.25">
      <c r="A18" s="43" t="str">
        <f>+A12</f>
        <v>Articulo 2</v>
      </c>
      <c r="B18" s="45">
        <f>ROUNDUP(G12,0)</f>
        <v>3</v>
      </c>
      <c r="C18" s="37">
        <v>42</v>
      </c>
      <c r="D18" s="45">
        <f>+C18/B12</f>
        <v>1.68</v>
      </c>
      <c r="E18" s="37">
        <v>0.35</v>
      </c>
      <c r="F18" s="47">
        <f>+E18/C12</f>
        <v>1.7499999999999998</v>
      </c>
      <c r="G18" s="58">
        <f>ROUNDUP(F18,0)</f>
        <v>2</v>
      </c>
    </row>
    <row r="19" spans="1:7" ht="19.5" customHeight="1" thickBot="1" x14ac:dyDescent="0.25">
      <c r="A19" s="43" t="str">
        <f>+A13</f>
        <v>Articulo 3</v>
      </c>
      <c r="B19" s="45">
        <f>ROUNDUP(G13,0)</f>
        <v>3</v>
      </c>
      <c r="C19" s="37">
        <v>60</v>
      </c>
      <c r="D19" s="45">
        <f>+C19/B13</f>
        <v>2.4</v>
      </c>
      <c r="E19" s="37">
        <v>0.35</v>
      </c>
      <c r="F19" s="47">
        <f>+E19/C13</f>
        <v>2.3333333333333335</v>
      </c>
      <c r="G19" s="59">
        <f>ROUNDUP(F19,0)</f>
        <v>3</v>
      </c>
    </row>
    <row r="20" spans="1:7" ht="13.5" thickBot="1" x14ac:dyDescent="0.25">
      <c r="A20" s="8"/>
      <c r="B20" s="8"/>
      <c r="C20" s="8"/>
      <c r="D20" s="8"/>
      <c r="E20" s="8"/>
      <c r="F20" s="8"/>
      <c r="G20" s="8"/>
    </row>
    <row r="21" spans="1:7" ht="27.75" customHeight="1" thickBot="1" x14ac:dyDescent="0.25">
      <c r="A21" s="28" t="s">
        <v>28</v>
      </c>
      <c r="B21" s="29"/>
      <c r="C21" s="29"/>
      <c r="D21" s="29"/>
      <c r="E21" s="29"/>
      <c r="F21" s="29"/>
      <c r="G21" s="30"/>
    </row>
    <row r="22" spans="1:7" ht="23.25" customHeight="1" thickBot="1" x14ac:dyDescent="0.25">
      <c r="A22" s="8"/>
      <c r="B22" s="9">
        <v>6</v>
      </c>
      <c r="C22" s="9">
        <v>2</v>
      </c>
      <c r="D22" s="9" t="s">
        <v>29</v>
      </c>
      <c r="E22" s="8"/>
      <c r="F22" s="8"/>
      <c r="G22" s="8"/>
    </row>
    <row r="23" spans="1:7" ht="72" customHeight="1" thickBot="1" x14ac:dyDescent="0.25">
      <c r="A23" s="31" t="s">
        <v>10</v>
      </c>
      <c r="B23" s="31" t="s">
        <v>22</v>
      </c>
      <c r="C23" s="32" t="s">
        <v>12</v>
      </c>
      <c r="D23" s="32" t="s">
        <v>30</v>
      </c>
      <c r="E23" s="8"/>
      <c r="F23" s="8"/>
      <c r="G23" s="8"/>
    </row>
    <row r="24" spans="1:7" ht="19.5" customHeight="1" thickBot="1" x14ac:dyDescent="0.25">
      <c r="A24" s="43" t="str">
        <f t="shared" ref="A24:B26" si="0">+A17</f>
        <v>Articulo 1</v>
      </c>
      <c r="B24" s="44">
        <f t="shared" si="0"/>
        <v>4</v>
      </c>
      <c r="C24" s="46">
        <f>+C11</f>
        <v>0.3</v>
      </c>
      <c r="D24" s="50">
        <f>+B24*C24</f>
        <v>1.2</v>
      </c>
      <c r="E24" s="8"/>
      <c r="F24" s="8"/>
      <c r="G24" s="8"/>
    </row>
    <row r="25" spans="1:7" ht="19.5" customHeight="1" thickBot="1" x14ac:dyDescent="0.25">
      <c r="A25" s="43" t="str">
        <f t="shared" si="0"/>
        <v>Articulo 2</v>
      </c>
      <c r="B25" s="45">
        <f t="shared" si="0"/>
        <v>3</v>
      </c>
      <c r="C25" s="47">
        <f>+C12</f>
        <v>0.2</v>
      </c>
      <c r="D25" s="51">
        <f>+B25*C25</f>
        <v>0.60000000000000009</v>
      </c>
      <c r="E25" s="8"/>
      <c r="F25" s="8"/>
      <c r="G25" s="8"/>
    </row>
    <row r="26" spans="1:7" ht="19.5" customHeight="1" thickBot="1" x14ac:dyDescent="0.25">
      <c r="A26" s="48" t="str">
        <f t="shared" si="0"/>
        <v>Articulo 3</v>
      </c>
      <c r="B26" s="49">
        <f t="shared" si="0"/>
        <v>3</v>
      </c>
      <c r="C26" s="20">
        <f>+C13</f>
        <v>0.15</v>
      </c>
      <c r="D26" s="52">
        <f>+B26*C26</f>
        <v>0.44999999999999996</v>
      </c>
      <c r="E26" s="8"/>
      <c r="F26" s="8"/>
      <c r="G26" s="8"/>
    </row>
    <row r="27" spans="1:7" ht="23.25" customHeight="1" thickBot="1" x14ac:dyDescent="0.25">
      <c r="A27" s="54" t="s">
        <v>31</v>
      </c>
      <c r="B27" s="55"/>
      <c r="C27" s="55"/>
      <c r="D27" s="53">
        <f>SUM(D24:D26)</f>
        <v>2.25</v>
      </c>
      <c r="E27" s="8"/>
      <c r="F27" s="8"/>
      <c r="G27" s="8"/>
    </row>
    <row r="28" spans="1:7" ht="13.5" thickBot="1" x14ac:dyDescent="0.25">
      <c r="A28" s="8"/>
      <c r="B28" s="8"/>
      <c r="C28" s="8"/>
      <c r="D28" s="8"/>
      <c r="E28" s="8"/>
      <c r="F28" s="8"/>
      <c r="G28" s="8"/>
    </row>
    <row r="29" spans="1:7" ht="27.75" customHeight="1" thickBot="1" x14ac:dyDescent="0.25">
      <c r="A29" s="28" t="s">
        <v>32</v>
      </c>
      <c r="B29" s="29"/>
      <c r="C29" s="29"/>
      <c r="D29" s="29"/>
      <c r="E29" s="29"/>
      <c r="F29" s="29"/>
      <c r="G29" s="30"/>
    </row>
    <row r="30" spans="1:7" ht="21" customHeight="1" thickBot="1" x14ac:dyDescent="0.25">
      <c r="A30" s="8"/>
      <c r="B30" s="9">
        <v>12</v>
      </c>
      <c r="C30" s="9">
        <v>13</v>
      </c>
      <c r="D30" s="9" t="s">
        <v>33</v>
      </c>
      <c r="E30" s="9">
        <v>14</v>
      </c>
      <c r="F30" s="9">
        <v>15</v>
      </c>
      <c r="G30" s="8"/>
    </row>
    <row r="31" spans="1:7" ht="72" customHeight="1" thickBot="1" x14ac:dyDescent="0.25">
      <c r="A31" s="31" t="s">
        <v>10</v>
      </c>
      <c r="B31" s="60" t="s">
        <v>34</v>
      </c>
      <c r="C31" s="32" t="s">
        <v>35</v>
      </c>
      <c r="D31" s="32" t="s">
        <v>36</v>
      </c>
      <c r="E31" s="32" t="s">
        <v>37</v>
      </c>
      <c r="F31" s="32" t="s">
        <v>38</v>
      </c>
      <c r="G31" s="8"/>
    </row>
    <row r="32" spans="1:7" ht="19.5" customHeight="1" x14ac:dyDescent="0.2">
      <c r="A32" s="61" t="str">
        <f>+A11</f>
        <v>Articulo 1</v>
      </c>
      <c r="B32" s="1"/>
      <c r="C32" s="62">
        <v>0.35</v>
      </c>
      <c r="D32" s="42">
        <f>+(B35*C32)/C11</f>
        <v>3.4999999999999996</v>
      </c>
      <c r="E32" s="44">
        <f>ROUNDUP(D32,0)</f>
        <v>4</v>
      </c>
      <c r="F32" s="66">
        <v>0.5</v>
      </c>
      <c r="G32" s="8"/>
    </row>
    <row r="33" spans="1:7" ht="19.5" customHeight="1" x14ac:dyDescent="0.2">
      <c r="A33" s="61" t="str">
        <f>+A12</f>
        <v>Articulo 2</v>
      </c>
      <c r="B33" s="2"/>
      <c r="C33" s="63">
        <v>0.21</v>
      </c>
      <c r="D33" s="41">
        <f>+(B35*C33)/C12</f>
        <v>3.15</v>
      </c>
      <c r="E33" s="45">
        <f>ROUNDUP(D33,0)</f>
        <v>4</v>
      </c>
      <c r="F33" s="67">
        <v>0.28000000000000003</v>
      </c>
      <c r="G33" s="8"/>
    </row>
    <row r="34" spans="1:7" ht="19.5" customHeight="1" thickBot="1" x14ac:dyDescent="0.25">
      <c r="A34" s="61" t="str">
        <f>+A13</f>
        <v>Articulo 3</v>
      </c>
      <c r="B34" s="2"/>
      <c r="C34" s="64">
        <v>0.44</v>
      </c>
      <c r="D34" s="41">
        <f>+(B35*C34)/C13</f>
        <v>8.8000000000000007</v>
      </c>
      <c r="E34" s="45">
        <f>ROUNDUP(D34,0)</f>
        <v>9</v>
      </c>
      <c r="F34" s="68">
        <v>0.22</v>
      </c>
      <c r="G34" s="8"/>
    </row>
    <row r="35" spans="1:7" ht="21.75" customHeight="1" thickBot="1" x14ac:dyDescent="0.25">
      <c r="A35" s="8"/>
      <c r="B35" s="65">
        <v>3</v>
      </c>
      <c r="C35" s="69">
        <f>SUM(C32:C34)</f>
        <v>1</v>
      </c>
      <c r="D35" s="8"/>
      <c r="E35" s="8"/>
      <c r="F35" s="69">
        <f>SUM(F32:F34)</f>
        <v>1</v>
      </c>
      <c r="G35" s="8"/>
    </row>
    <row r="36" spans="1:7" x14ac:dyDescent="0.2">
      <c r="A36" s="8"/>
      <c r="B36" s="8"/>
      <c r="C36" s="8"/>
      <c r="D36" s="8"/>
      <c r="E36" s="8"/>
      <c r="F36" s="8"/>
      <c r="G36" s="8"/>
    </row>
    <row r="37" spans="1:7" ht="21" customHeight="1" thickBot="1" x14ac:dyDescent="0.25">
      <c r="A37" s="8"/>
      <c r="B37" s="9" t="s">
        <v>39</v>
      </c>
      <c r="C37" s="9">
        <v>16</v>
      </c>
      <c r="D37" s="9">
        <v>17</v>
      </c>
      <c r="E37" s="9" t="s">
        <v>40</v>
      </c>
      <c r="F37" s="9">
        <v>18</v>
      </c>
      <c r="G37" s="8"/>
    </row>
    <row r="38" spans="1:7" ht="72" customHeight="1" thickBot="1" x14ac:dyDescent="0.25">
      <c r="A38" s="32" t="s">
        <v>10</v>
      </c>
      <c r="B38" s="32" t="s">
        <v>41</v>
      </c>
      <c r="C38" s="32" t="s">
        <v>42</v>
      </c>
      <c r="D38" s="32" t="s">
        <v>43</v>
      </c>
      <c r="E38" s="32" t="s">
        <v>44</v>
      </c>
      <c r="F38" s="32" t="s">
        <v>45</v>
      </c>
      <c r="G38" s="8"/>
    </row>
    <row r="39" spans="1:7" ht="19.5" customHeight="1" x14ac:dyDescent="0.2">
      <c r="A39" s="43" t="str">
        <f>+A11</f>
        <v>Articulo 1</v>
      </c>
      <c r="B39" s="70">
        <f>+(B35*F32)/C11</f>
        <v>5</v>
      </c>
      <c r="C39" s="44">
        <f>ROUNDUP(B39,0)</f>
        <v>5</v>
      </c>
      <c r="D39" s="66">
        <v>0.4</v>
      </c>
      <c r="E39" s="42">
        <f>+(B35*D39)/C11</f>
        <v>4.0000000000000009</v>
      </c>
      <c r="F39" s="44">
        <f>ROUNDUP(E39,0)</f>
        <v>4</v>
      </c>
      <c r="G39" s="8"/>
    </row>
    <row r="40" spans="1:7" ht="19.5" customHeight="1" x14ac:dyDescent="0.2">
      <c r="A40" s="71" t="str">
        <f>+A12</f>
        <v>Articulo 2</v>
      </c>
      <c r="B40" s="72">
        <f>+(B35*F33)/C12</f>
        <v>4.2</v>
      </c>
      <c r="C40" s="44">
        <f>ROUNDUP(B40,0)</f>
        <v>5</v>
      </c>
      <c r="D40" s="67">
        <v>0.4</v>
      </c>
      <c r="E40" s="42">
        <f>+(B35*D40)/C12</f>
        <v>6.0000000000000009</v>
      </c>
      <c r="F40" s="44">
        <f>ROUNDUP(E40,0)</f>
        <v>6</v>
      </c>
      <c r="G40" s="8"/>
    </row>
    <row r="41" spans="1:7" ht="19.5" customHeight="1" thickBot="1" x14ac:dyDescent="0.25">
      <c r="A41" s="71" t="str">
        <f>+A13</f>
        <v>Articulo 3</v>
      </c>
      <c r="B41" s="72">
        <f>+(B35*F34)/C13</f>
        <v>4.4000000000000004</v>
      </c>
      <c r="C41" s="44">
        <f>ROUNDUP(B41,0)</f>
        <v>5</v>
      </c>
      <c r="D41" s="68">
        <v>0.2</v>
      </c>
      <c r="E41" s="42">
        <f>+(B35*D41)/C13</f>
        <v>4.0000000000000009</v>
      </c>
      <c r="F41" s="44">
        <f>ROUNDUP(E41,0)</f>
        <v>4</v>
      </c>
      <c r="G41" s="8"/>
    </row>
    <row r="42" spans="1:7" ht="19.5" customHeight="1" thickBot="1" x14ac:dyDescent="0.25">
      <c r="A42" s="8"/>
      <c r="B42" s="8"/>
      <c r="C42" s="8"/>
      <c r="D42" s="69">
        <f>SUM(D39:D41)</f>
        <v>1</v>
      </c>
      <c r="E42" s="8"/>
      <c r="F42" s="8"/>
      <c r="G42" s="8"/>
    </row>
    <row r="43" spans="1:7" ht="23.25" customHeight="1" thickBot="1" x14ac:dyDescent="0.25">
      <c r="A43" s="8"/>
      <c r="B43" s="10" t="s">
        <v>46</v>
      </c>
      <c r="C43" s="9"/>
      <c r="D43" s="9">
        <v>20</v>
      </c>
      <c r="E43" s="8"/>
      <c r="F43" s="8"/>
      <c r="G43" s="8"/>
    </row>
    <row r="44" spans="1:7" ht="72" customHeight="1" thickBot="1" x14ac:dyDescent="0.25">
      <c r="A44" s="32" t="s">
        <v>10</v>
      </c>
      <c r="B44" s="32" t="s">
        <v>47</v>
      </c>
      <c r="C44" s="32" t="s">
        <v>48</v>
      </c>
      <c r="D44" s="32" t="s">
        <v>49</v>
      </c>
      <c r="E44" s="8"/>
      <c r="F44" s="8"/>
      <c r="G44" s="8"/>
    </row>
    <row r="45" spans="1:7" ht="19.5" customHeight="1" thickBot="1" x14ac:dyDescent="0.25">
      <c r="A45" s="43" t="str">
        <f>+A17</f>
        <v>Articulo 1</v>
      </c>
      <c r="B45" s="46">
        <f>+(E32+B39+F39)/3</f>
        <v>4.333333333333333</v>
      </c>
      <c r="C45" s="75">
        <f>ROUNDUP(B45,0)</f>
        <v>5</v>
      </c>
      <c r="D45" s="73">
        <v>5</v>
      </c>
      <c r="E45" s="8"/>
      <c r="F45" s="8"/>
      <c r="G45" s="8"/>
    </row>
    <row r="46" spans="1:7" ht="19.5" customHeight="1" thickBot="1" x14ac:dyDescent="0.25">
      <c r="A46" s="71" t="str">
        <f>+A18</f>
        <v>Articulo 2</v>
      </c>
      <c r="B46" s="47">
        <f>+(E33+B40+F40)/3</f>
        <v>4.7333333333333334</v>
      </c>
      <c r="C46" s="76">
        <f>ROUNDUP(B46,0)</f>
        <v>5</v>
      </c>
      <c r="D46" s="65">
        <v>5</v>
      </c>
      <c r="E46" s="8"/>
      <c r="F46" s="8"/>
      <c r="G46" s="8"/>
    </row>
    <row r="47" spans="1:7" ht="19.5" customHeight="1" thickBot="1" x14ac:dyDescent="0.25">
      <c r="A47" s="71" t="str">
        <f>+A19</f>
        <v>Articulo 3</v>
      </c>
      <c r="B47" s="47">
        <f>+(E34+B41+F41)/3</f>
        <v>5.8</v>
      </c>
      <c r="C47" s="77">
        <f>ROUNDUP(B47,0)</f>
        <v>6</v>
      </c>
      <c r="D47" s="74">
        <v>6</v>
      </c>
      <c r="E47" s="8"/>
      <c r="F47" s="8"/>
      <c r="G47" s="8"/>
    </row>
    <row r="48" spans="1:7" ht="13.5" thickBot="1" x14ac:dyDescent="0.25">
      <c r="A48" s="8"/>
      <c r="B48" s="8"/>
      <c r="C48" s="8"/>
      <c r="D48" s="8"/>
      <c r="E48" s="8"/>
      <c r="F48" s="8"/>
      <c r="G48" s="8"/>
    </row>
    <row r="49" spans="1:7" ht="27.75" customHeight="1" thickBot="1" x14ac:dyDescent="0.25">
      <c r="A49" s="28" t="s">
        <v>50</v>
      </c>
      <c r="B49" s="29"/>
      <c r="C49" s="29"/>
      <c r="D49" s="29"/>
      <c r="E49" s="29"/>
      <c r="F49" s="29"/>
      <c r="G49" s="30"/>
    </row>
    <row r="50" spans="1:7" ht="19.5" customHeight="1" thickBot="1" x14ac:dyDescent="0.25">
      <c r="A50" s="8"/>
      <c r="B50" s="9">
        <v>2</v>
      </c>
      <c r="C50" s="9">
        <v>19</v>
      </c>
      <c r="D50" s="9" t="s">
        <v>51</v>
      </c>
      <c r="E50" s="9">
        <v>12</v>
      </c>
      <c r="F50" s="9">
        <v>22</v>
      </c>
      <c r="G50" s="9" t="s">
        <v>52</v>
      </c>
    </row>
    <row r="51" spans="1:7" ht="72" customHeight="1" thickBot="1" x14ac:dyDescent="0.25">
      <c r="A51" s="32" t="s">
        <v>10</v>
      </c>
      <c r="B51" s="32" t="s">
        <v>12</v>
      </c>
      <c r="C51" s="32" t="s">
        <v>53</v>
      </c>
      <c r="D51" s="32" t="s">
        <v>54</v>
      </c>
      <c r="E51" s="60" t="s">
        <v>55</v>
      </c>
      <c r="F51" s="32" t="s">
        <v>56</v>
      </c>
      <c r="G51" s="32" t="s">
        <v>57</v>
      </c>
    </row>
    <row r="52" spans="1:7" ht="19.5" customHeight="1" thickBot="1" x14ac:dyDescent="0.25">
      <c r="A52" s="43" t="str">
        <f>+A24</f>
        <v>Articulo 1</v>
      </c>
      <c r="B52" s="78">
        <f>+C11</f>
        <v>0.3</v>
      </c>
      <c r="C52" s="44">
        <f>+C45</f>
        <v>5</v>
      </c>
      <c r="D52" s="40">
        <f>+B52*C52</f>
        <v>1.5</v>
      </c>
      <c r="E52" s="3"/>
      <c r="F52" s="87">
        <v>4</v>
      </c>
      <c r="G52" s="90">
        <f>+B52*F52</f>
        <v>1.2</v>
      </c>
    </row>
    <row r="53" spans="1:7" ht="19.5" customHeight="1" thickBot="1" x14ac:dyDescent="0.25">
      <c r="A53" s="71" t="str">
        <f>+A25</f>
        <v>Articulo 2</v>
      </c>
      <c r="B53" s="79">
        <f>+C12</f>
        <v>0.2</v>
      </c>
      <c r="C53" s="45">
        <f>+C46</f>
        <v>5</v>
      </c>
      <c r="D53" s="80">
        <f>+B53*C53</f>
        <v>1</v>
      </c>
      <c r="E53" s="4"/>
      <c r="F53" s="88">
        <v>5</v>
      </c>
      <c r="G53" s="91">
        <f>+B53*F53</f>
        <v>1</v>
      </c>
    </row>
    <row r="54" spans="1:7" ht="19.5" customHeight="1" thickBot="1" x14ac:dyDescent="0.25">
      <c r="A54" s="81" t="str">
        <f>+A26</f>
        <v>Articulo 3</v>
      </c>
      <c r="B54" s="81">
        <f>+C13</f>
        <v>0.15</v>
      </c>
      <c r="C54" s="49">
        <f>+C47</f>
        <v>6</v>
      </c>
      <c r="D54" s="82">
        <f>+B54*C54</f>
        <v>0.89999999999999991</v>
      </c>
      <c r="E54" s="4"/>
      <c r="F54" s="89">
        <v>5</v>
      </c>
      <c r="G54" s="92">
        <f>+B54*F54</f>
        <v>0.75</v>
      </c>
    </row>
    <row r="55" spans="1:7" ht="22.5" customHeight="1" thickBot="1" x14ac:dyDescent="0.25">
      <c r="A55" s="83" t="str">
        <f>+A27</f>
        <v>FAMILIA  =</v>
      </c>
      <c r="B55" s="84"/>
      <c r="C55" s="85"/>
      <c r="D55" s="86">
        <f>SUM(D52:D54)</f>
        <v>3.4</v>
      </c>
      <c r="E55" s="65">
        <f>+B35</f>
        <v>3</v>
      </c>
      <c r="F55" s="11"/>
      <c r="G55" s="92">
        <f>SUM(G52:G54)</f>
        <v>2.95</v>
      </c>
    </row>
    <row r="56" spans="1:7" x14ac:dyDescent="0.2">
      <c r="A56" s="8"/>
      <c r="B56" s="8"/>
      <c r="C56" s="8"/>
      <c r="D56" s="8"/>
      <c r="E56" s="8"/>
      <c r="F56" s="8"/>
      <c r="G56" s="8"/>
    </row>
  </sheetData>
  <pageMargins left="1.27" right="0.12" top="0.24" bottom="0.12" header="0" footer="0"/>
  <pageSetup paperSize="9" scale="56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2021-09-15T10:09:58Z</cp:lastPrinted>
  <dcterms:created xsi:type="dcterms:W3CDTF">2001-11-04T21:24:51Z</dcterms:created>
  <dcterms:modified xsi:type="dcterms:W3CDTF">2021-09-15T10:10:15Z</dcterms:modified>
</cp:coreProperties>
</file>