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BLOG\"/>
    </mc:Choice>
  </mc:AlternateContent>
  <xr:revisionPtr revIDLastSave="0" documentId="8_{AC9568DF-0C50-47BA-B02F-6EB6E090850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Hoja1!$A$1:$K$18</definedName>
  </definedNames>
  <calcPr calcId="0" iterate="1" iterateCount="1"/>
</workbook>
</file>

<file path=xl/calcChain.xml><?xml version="1.0" encoding="utf-8"?>
<calcChain xmlns="http://schemas.openxmlformats.org/spreadsheetml/2006/main">
  <c r="H9" i="1" l="1"/>
  <c r="J9" i="1"/>
  <c r="K9" i="1"/>
  <c r="A10" i="1"/>
  <c r="C10" i="1"/>
  <c r="E10" i="1"/>
  <c r="F10" i="1"/>
  <c r="H10" i="1"/>
  <c r="J10" i="1"/>
  <c r="K10" i="1"/>
  <c r="A11" i="1"/>
  <c r="A12" i="1" s="1"/>
  <c r="A13" i="1" s="1"/>
  <c r="A14" i="1" s="1"/>
  <c r="A15" i="1" s="1"/>
  <c r="C11" i="1"/>
  <c r="E11" i="1"/>
  <c r="F11" i="1"/>
  <c r="H11" i="1"/>
  <c r="J11" i="1"/>
  <c r="K11" i="1"/>
  <c r="C12" i="1"/>
  <c r="E12" i="1"/>
  <c r="F12" i="1"/>
  <c r="H12" i="1"/>
  <c r="J12" i="1"/>
  <c r="K12" i="1"/>
  <c r="C13" i="1"/>
  <c r="E13" i="1"/>
  <c r="F13" i="1"/>
  <c r="H13" i="1"/>
  <c r="J13" i="1"/>
  <c r="K13" i="1"/>
  <c r="C14" i="1"/>
  <c r="E14" i="1"/>
  <c r="F14" i="1"/>
  <c r="H14" i="1"/>
  <c r="J14" i="1"/>
  <c r="K14" i="1"/>
  <c r="H15" i="1"/>
  <c r="J15" i="1"/>
  <c r="K15" i="1"/>
  <c r="B17" i="1"/>
  <c r="F17" i="1" s="1"/>
  <c r="D17" i="1"/>
  <c r="G17" i="1"/>
  <c r="H17" i="1"/>
  <c r="I17" i="1"/>
  <c r="J17" i="1"/>
  <c r="K17" i="1"/>
</calcChain>
</file>

<file path=xl/sharedStrings.xml><?xml version="1.0" encoding="utf-8"?>
<sst xmlns="http://schemas.openxmlformats.org/spreadsheetml/2006/main" count="27" uniqueCount="24">
  <si>
    <t>EVOLUCION NEGOCIACIONES AÑO vs AÑO, FACTURADO vs APORTADO</t>
  </si>
  <si>
    <t>CLIENTE :</t>
  </si>
  <si>
    <t>( PONER CLIENTE )</t>
  </si>
  <si>
    <t>CODIGO :</t>
  </si>
  <si>
    <t>( PONER CODIGO )</t>
  </si>
  <si>
    <t>FACTURADO</t>
  </si>
  <si>
    <t>% vs AÑO</t>
  </si>
  <si>
    <t>APORTADO</t>
  </si>
  <si>
    <t>% APORT. vs</t>
  </si>
  <si>
    <t>OBJETIVO</t>
  </si>
  <si>
    <t>DESVIACION %</t>
  </si>
  <si>
    <t xml:space="preserve">OBJETIVO </t>
  </si>
  <si>
    <t>% OBJETIVO</t>
  </si>
  <si>
    <t>AÑO</t>
  </si>
  <si>
    <t>NETO REAL</t>
  </si>
  <si>
    <t>ANTERIOR</t>
  </si>
  <si>
    <t>REAL</t>
  </si>
  <si>
    <t>FACT.NETA REAL</t>
  </si>
  <si>
    <t>FACTURACION</t>
  </si>
  <si>
    <t xml:space="preserve">OBJET. vs FACT. REAL  </t>
  </si>
  <si>
    <t>APORTACION</t>
  </si>
  <si>
    <t xml:space="preserve">OBJET. vs APORT. REAL  </t>
  </si>
  <si>
    <t>APORT. vs FACT.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</si>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</sst>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_ * #,##0.00_ ;_ * \-#,##0.00_ ;_ * &quot;-&quot;??_ ;_ @_ "/>
    <numFmt numFmtId="185" formatCode="0.0%"/>
  </numFmts>
  <fonts count="1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2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 applyBorder="1"/>
    <xf numFmtId="0" fontId="6" fillId="0" borderId="0" xfId="0" applyFont="1" applyBorder="1"/>
    <xf numFmtId="0" fontId="3" fillId="0" borderId="8" xfId="0" applyFont="1" applyBorder="1" applyAlignment="1">
      <alignment horizontal="center"/>
    </xf>
    <xf numFmtId="181" fontId="7" fillId="0" borderId="13" xfId="1" applyFont="1" applyBorder="1"/>
    <xf numFmtId="0" fontId="2" fillId="0" borderId="14" xfId="0" applyFont="1" applyBorder="1"/>
    <xf numFmtId="181" fontId="7" fillId="0" borderId="15" xfId="1" applyFont="1" applyBorder="1"/>
    <xf numFmtId="0" fontId="2" fillId="0" borderId="16" xfId="0" applyFont="1" applyBorder="1"/>
    <xf numFmtId="0" fontId="2" fillId="0" borderId="19" xfId="0" applyFont="1" applyBorder="1"/>
    <xf numFmtId="181" fontId="7" fillId="0" borderId="22" xfId="1" applyFont="1" applyBorder="1"/>
    <xf numFmtId="0" fontId="9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11" fillId="4" borderId="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4" fillId="4" borderId="1" xfId="0" applyFont="1" applyFill="1" applyBorder="1"/>
    <xf numFmtId="0" fontId="4" fillId="4" borderId="4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/>
    </xf>
    <xf numFmtId="0" fontId="2" fillId="3" borderId="10" xfId="0" applyFont="1" applyFill="1" applyBorder="1"/>
    <xf numFmtId="0" fontId="2" fillId="3" borderId="17" xfId="0" applyFont="1" applyFill="1" applyBorder="1"/>
    <xf numFmtId="10" fontId="3" fillId="3" borderId="23" xfId="2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10" fontId="3" fillId="3" borderId="12" xfId="2" applyNumberFormat="1" applyFont="1" applyFill="1" applyBorder="1" applyAlignment="1">
      <alignment horizontal="center"/>
    </xf>
    <xf numFmtId="185" fontId="3" fillId="3" borderId="18" xfId="2" applyNumberFormat="1" applyFont="1" applyFill="1" applyBorder="1" applyAlignment="1">
      <alignment horizontal="center"/>
    </xf>
    <xf numFmtId="10" fontId="3" fillId="3" borderId="18" xfId="2" applyNumberFormat="1" applyFont="1" applyFill="1" applyBorder="1" applyAlignment="1">
      <alignment horizontal="center"/>
    </xf>
    <xf numFmtId="10" fontId="3" fillId="3" borderId="17" xfId="2" applyNumberFormat="1" applyFont="1" applyFill="1" applyBorder="1" applyAlignment="1">
      <alignment horizontal="center"/>
    </xf>
    <xf numFmtId="10" fontId="3" fillId="3" borderId="12" xfId="2" applyNumberFormat="1" applyFont="1" applyFill="1" applyBorder="1"/>
    <xf numFmtId="181" fontId="7" fillId="3" borderId="11" xfId="1" applyFont="1" applyFill="1" applyBorder="1"/>
    <xf numFmtId="0" fontId="2" fillId="3" borderId="12" xfId="0" applyFont="1" applyFill="1" applyBorder="1"/>
    <xf numFmtId="185" fontId="2" fillId="3" borderId="18" xfId="2" applyNumberFormat="1" applyFont="1" applyFill="1" applyBorder="1"/>
    <xf numFmtId="181" fontId="8" fillId="5" borderId="9" xfId="1" applyFont="1" applyFill="1" applyBorder="1" applyAlignment="1">
      <alignment horizontal="center"/>
    </xf>
    <xf numFmtId="181" fontId="8" fillId="5" borderId="11" xfId="1" applyFont="1" applyFill="1" applyBorder="1" applyAlignment="1">
      <alignment horizontal="center"/>
    </xf>
    <xf numFmtId="181" fontId="8" fillId="5" borderId="11" xfId="1" applyFont="1" applyFill="1" applyBorder="1"/>
    <xf numFmtId="181" fontId="8" fillId="5" borderId="20" xfId="1" applyFont="1" applyFill="1" applyBorder="1" applyAlignment="1">
      <alignment horizontal="center"/>
    </xf>
    <xf numFmtId="181" fontId="8" fillId="5" borderId="21" xfId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 vertical="center"/>
    </xf>
    <xf numFmtId="181" fontId="3" fillId="6" borderId="30" xfId="1" applyFont="1" applyFill="1" applyBorder="1" applyAlignment="1">
      <alignment horizontal="center" vertical="center"/>
    </xf>
    <xf numFmtId="10" fontId="3" fillId="6" borderId="30" xfId="2" applyNumberFormat="1" applyFont="1" applyFill="1" applyBorder="1" applyAlignment="1">
      <alignment horizontal="center" vertical="center"/>
    </xf>
    <xf numFmtId="181" fontId="3" fillId="6" borderId="1" xfId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81" fontId="3" fillId="6" borderId="4" xfId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workbookViewId="0">
      <selection activeCell="K17" sqref="A17:K17"/>
    </sheetView>
  </sheetViews>
  <sheetFormatPr baseColWidth="10" defaultRowHeight="12.75" x14ac:dyDescent="0.2"/>
  <cols>
    <col min="1" max="1" width="15.28515625" customWidth="1"/>
    <col min="2" max="2" width="18.28515625" customWidth="1"/>
    <col min="3" max="3" width="15.42578125" customWidth="1"/>
    <col min="4" max="4" width="17.5703125" customWidth="1"/>
    <col min="5" max="5" width="15.140625" customWidth="1"/>
    <col min="6" max="6" width="21.140625" customWidth="1"/>
    <col min="7" max="7" width="18.140625" customWidth="1"/>
    <col min="8" max="8" width="27" customWidth="1"/>
    <col min="9" max="9" width="18.140625" customWidth="1"/>
    <col min="10" max="10" width="28.140625" customWidth="1"/>
    <col min="11" max="11" width="22" customWidth="1"/>
  </cols>
  <sheetData>
    <row r="1" spans="1:13" ht="32.25" customHeight="1" thickBot="1" x14ac:dyDescent="0.4">
      <c r="A1" s="11" t="s">
        <v>0</v>
      </c>
      <c r="B1" s="12"/>
      <c r="C1" s="12"/>
      <c r="D1" s="12"/>
      <c r="E1" s="12"/>
      <c r="F1" s="12"/>
      <c r="G1" s="12"/>
      <c r="H1" s="12"/>
      <c r="I1" s="13"/>
      <c r="J1" s="2"/>
      <c r="K1" s="2"/>
      <c r="L1" s="3"/>
      <c r="M1" s="3"/>
    </row>
    <row r="2" spans="1:13" ht="53.2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</row>
    <row r="3" spans="1:13" ht="28.5" customHeight="1" thickBot="1" x14ac:dyDescent="0.4">
      <c r="A3" s="14" t="s">
        <v>1</v>
      </c>
      <c r="B3" s="15" t="s">
        <v>2</v>
      </c>
      <c r="C3" s="17"/>
      <c r="D3" s="17"/>
      <c r="E3" s="17"/>
      <c r="F3" s="16"/>
      <c r="G3" s="2"/>
      <c r="H3" s="2"/>
      <c r="I3" s="2"/>
      <c r="J3" s="2"/>
      <c r="K3" s="2"/>
      <c r="L3" s="3"/>
      <c r="M3" s="3"/>
    </row>
    <row r="4" spans="1:13" ht="25.5" customHeight="1" thickBot="1" x14ac:dyDescent="0.4">
      <c r="G4" s="2"/>
      <c r="H4" s="2"/>
      <c r="I4" s="2"/>
      <c r="J4" s="2"/>
      <c r="K4" s="2"/>
      <c r="L4" s="3"/>
      <c r="M4" s="3"/>
    </row>
    <row r="5" spans="1:13" ht="27.75" customHeight="1" thickBot="1" x14ac:dyDescent="0.4">
      <c r="A5" s="14" t="s">
        <v>3</v>
      </c>
      <c r="B5" s="15" t="s">
        <v>4</v>
      </c>
      <c r="C5" s="16"/>
      <c r="D5" s="2"/>
      <c r="E5" s="2"/>
      <c r="F5" s="2"/>
      <c r="G5" s="2"/>
      <c r="H5" s="2"/>
      <c r="I5" s="2"/>
      <c r="J5" s="2"/>
      <c r="K5" s="2"/>
      <c r="L5" s="3"/>
      <c r="M5" s="3"/>
    </row>
    <row r="6" spans="1:13" ht="21.75" customHeight="1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" customHeight="1" x14ac:dyDescent="0.25">
      <c r="A7" s="18"/>
      <c r="B7" s="19" t="s">
        <v>5</v>
      </c>
      <c r="C7" s="20" t="s">
        <v>6</v>
      </c>
      <c r="D7" s="19" t="s">
        <v>7</v>
      </c>
      <c r="E7" s="20" t="s">
        <v>6</v>
      </c>
      <c r="F7" s="19" t="s">
        <v>8</v>
      </c>
      <c r="G7" s="21" t="s">
        <v>9</v>
      </c>
      <c r="H7" s="19" t="s">
        <v>10</v>
      </c>
      <c r="I7" s="21" t="s">
        <v>11</v>
      </c>
      <c r="J7" s="19" t="s">
        <v>10</v>
      </c>
      <c r="K7" s="20" t="s">
        <v>12</v>
      </c>
      <c r="L7" s="1"/>
      <c r="M7" s="1"/>
    </row>
    <row r="8" spans="1:13" ht="24" customHeight="1" thickBot="1" x14ac:dyDescent="0.3">
      <c r="A8" s="22" t="s">
        <v>13</v>
      </c>
      <c r="B8" s="23" t="s">
        <v>14</v>
      </c>
      <c r="C8" s="24" t="s">
        <v>15</v>
      </c>
      <c r="D8" s="23" t="s">
        <v>16</v>
      </c>
      <c r="E8" s="24" t="s">
        <v>15</v>
      </c>
      <c r="F8" s="23" t="s">
        <v>17</v>
      </c>
      <c r="G8" s="25" t="s">
        <v>18</v>
      </c>
      <c r="H8" s="26" t="s">
        <v>19</v>
      </c>
      <c r="I8" s="25" t="s">
        <v>20</v>
      </c>
      <c r="J8" s="26" t="s">
        <v>21</v>
      </c>
      <c r="K8" s="24" t="s">
        <v>22</v>
      </c>
      <c r="L8" s="1"/>
      <c r="M8" s="1"/>
    </row>
    <row r="9" spans="1:13" ht="18" customHeight="1" x14ac:dyDescent="0.25">
      <c r="A9" s="27">
        <v>2015</v>
      </c>
      <c r="B9" s="40">
        <v>29657890</v>
      </c>
      <c r="C9" s="28"/>
      <c r="D9" s="40">
        <v>2800000</v>
      </c>
      <c r="E9" s="28"/>
      <c r="F9" s="29"/>
      <c r="G9" s="43">
        <v>30000000</v>
      </c>
      <c r="H9" s="30">
        <f>SUM(B9/G9)-100%</f>
        <v>-1.1403666666666701E-2</v>
      </c>
      <c r="I9" s="43">
        <v>2400000</v>
      </c>
      <c r="J9" s="30">
        <f>SUM(D9/I9)-100%</f>
        <v>0.16666666666666674</v>
      </c>
      <c r="K9" s="30">
        <f t="shared" ref="K9:K15" si="0">+I9/G9</f>
        <v>0.08</v>
      </c>
      <c r="L9" s="1"/>
      <c r="M9" s="1"/>
    </row>
    <row r="10" spans="1:13" ht="18" customHeight="1" x14ac:dyDescent="0.25">
      <c r="A10" s="31">
        <f t="shared" ref="A10:A15" si="1">A9+1</f>
        <v>2016</v>
      </c>
      <c r="B10" s="41">
        <v>33621484</v>
      </c>
      <c r="C10" s="32">
        <f>+(B10/B9)-100%</f>
        <v>0.13364382968579358</v>
      </c>
      <c r="D10" s="41">
        <v>3244824</v>
      </c>
      <c r="E10" s="32">
        <f>+(D10/D9)-100%</f>
        <v>0.15886571428571439</v>
      </c>
      <c r="F10" s="33">
        <f>+D10/B10</f>
        <v>9.6510433626308706E-2</v>
      </c>
      <c r="G10" s="44">
        <v>30000000</v>
      </c>
      <c r="H10" s="34">
        <f t="shared" ref="H10:H15" si="2">SUM(B10/G10)-100%</f>
        <v>0.12071613333333331</v>
      </c>
      <c r="I10" s="44">
        <v>2700000</v>
      </c>
      <c r="J10" s="35">
        <f t="shared" ref="J10:J15" si="3">SUM(D10/I10)-100%</f>
        <v>0.20178666666666656</v>
      </c>
      <c r="K10" s="34">
        <f t="shared" si="0"/>
        <v>0.09</v>
      </c>
      <c r="L10" s="1"/>
      <c r="M10" s="1"/>
    </row>
    <row r="11" spans="1:13" ht="18" customHeight="1" x14ac:dyDescent="0.25">
      <c r="A11" s="31">
        <f t="shared" si="1"/>
        <v>2017</v>
      </c>
      <c r="B11" s="41">
        <v>42567900</v>
      </c>
      <c r="C11" s="32">
        <f>+(B11/B10)-100%</f>
        <v>0.26609224030682288</v>
      </c>
      <c r="D11" s="41">
        <v>3956789</v>
      </c>
      <c r="E11" s="32">
        <f>+(D11/D10)-100%</f>
        <v>0.21941559850395587</v>
      </c>
      <c r="F11" s="33">
        <f>+D11/B11</f>
        <v>9.2952412498619852E-2</v>
      </c>
      <c r="G11" s="44">
        <v>40000000</v>
      </c>
      <c r="H11" s="34">
        <f t="shared" si="2"/>
        <v>6.4197499999999907E-2</v>
      </c>
      <c r="I11" s="44">
        <v>3600000</v>
      </c>
      <c r="J11" s="35">
        <f t="shared" si="3"/>
        <v>9.9108055555555463E-2</v>
      </c>
      <c r="K11" s="34">
        <f t="shared" si="0"/>
        <v>0.09</v>
      </c>
      <c r="L11" s="1"/>
      <c r="M11" s="1"/>
    </row>
    <row r="12" spans="1:13" ht="18" customHeight="1" x14ac:dyDescent="0.25">
      <c r="A12" s="31">
        <f t="shared" si="1"/>
        <v>2018</v>
      </c>
      <c r="B12" s="41">
        <v>51987432</v>
      </c>
      <c r="C12" s="32">
        <f>+(B12/B11)-100%</f>
        <v>0.22128251569844881</v>
      </c>
      <c r="D12" s="41">
        <v>5050000</v>
      </c>
      <c r="E12" s="32">
        <f>+(D12/D11)-100%</f>
        <v>0.27628741386007705</v>
      </c>
      <c r="F12" s="33">
        <f>+D12/B12</f>
        <v>9.7138862331188042E-2</v>
      </c>
      <c r="G12" s="44">
        <v>50000000</v>
      </c>
      <c r="H12" s="34">
        <f t="shared" si="2"/>
        <v>3.9748640000000002E-2</v>
      </c>
      <c r="I12" s="44">
        <v>4750000</v>
      </c>
      <c r="J12" s="35">
        <f t="shared" si="3"/>
        <v>6.315789473684208E-2</v>
      </c>
      <c r="K12" s="34">
        <f t="shared" si="0"/>
        <v>9.5000000000000001E-2</v>
      </c>
      <c r="L12" s="1"/>
      <c r="M12" s="1"/>
    </row>
    <row r="13" spans="1:13" ht="18" customHeight="1" x14ac:dyDescent="0.25">
      <c r="A13" s="31">
        <f t="shared" si="1"/>
        <v>2019</v>
      </c>
      <c r="B13" s="41">
        <v>55498965</v>
      </c>
      <c r="C13" s="32">
        <f>+(B13/B12)-100%</f>
        <v>6.7545806070975045E-2</v>
      </c>
      <c r="D13" s="41">
        <v>5805000</v>
      </c>
      <c r="E13" s="32">
        <f>+(D13/D12)-100%</f>
        <v>0.14950495049504942</v>
      </c>
      <c r="F13" s="33">
        <f>+D13/B13</f>
        <v>0.1045965451788155</v>
      </c>
      <c r="G13" s="44">
        <v>60000000</v>
      </c>
      <c r="H13" s="34">
        <f t="shared" si="2"/>
        <v>-7.5017250000000035E-2</v>
      </c>
      <c r="I13" s="44">
        <v>6000000</v>
      </c>
      <c r="J13" s="35">
        <f t="shared" si="3"/>
        <v>-3.2499999999999973E-2</v>
      </c>
      <c r="K13" s="34">
        <f t="shared" si="0"/>
        <v>0.1</v>
      </c>
      <c r="L13" s="1"/>
      <c r="M13" s="1"/>
    </row>
    <row r="14" spans="1:13" ht="18" customHeight="1" x14ac:dyDescent="0.25">
      <c r="A14" s="31">
        <f t="shared" si="1"/>
        <v>2020</v>
      </c>
      <c r="B14" s="41">
        <v>72346898</v>
      </c>
      <c r="C14" s="32">
        <f>+(B14/B13)-100%</f>
        <v>0.30357202156833019</v>
      </c>
      <c r="D14" s="41">
        <v>7300000</v>
      </c>
      <c r="E14" s="32">
        <f>+(D14/D13)-100%</f>
        <v>0.25753660637381559</v>
      </c>
      <c r="F14" s="33">
        <f>+D14/B14</f>
        <v>0.10090273670061155</v>
      </c>
      <c r="G14" s="44">
        <v>70000000</v>
      </c>
      <c r="H14" s="34">
        <f t="shared" si="2"/>
        <v>3.352711428571431E-2</v>
      </c>
      <c r="I14" s="44">
        <v>7000000</v>
      </c>
      <c r="J14" s="35">
        <f>SUM(D14/I14)-100%</f>
        <v>4.2857142857142927E-2</v>
      </c>
      <c r="K14" s="34">
        <f t="shared" si="0"/>
        <v>0.1</v>
      </c>
      <c r="L14" s="1"/>
      <c r="M14" s="1"/>
    </row>
    <row r="15" spans="1:13" ht="18" customHeight="1" x14ac:dyDescent="0.25">
      <c r="A15" s="31">
        <f t="shared" si="1"/>
        <v>2021</v>
      </c>
      <c r="B15" s="42"/>
      <c r="C15" s="36"/>
      <c r="D15" s="37"/>
      <c r="E15" s="38"/>
      <c r="F15" s="39"/>
      <c r="G15" s="44">
        <v>85000000</v>
      </c>
      <c r="H15" s="34">
        <f t="shared" si="2"/>
        <v>-1</v>
      </c>
      <c r="I15" s="44">
        <v>8950000</v>
      </c>
      <c r="J15" s="35">
        <f t="shared" si="3"/>
        <v>-1</v>
      </c>
      <c r="K15" s="34">
        <f t="shared" si="0"/>
        <v>0.10529411764705883</v>
      </c>
      <c r="L15" s="1"/>
      <c r="M15" s="1"/>
    </row>
    <row r="16" spans="1:13" ht="18" customHeight="1" thickBot="1" x14ac:dyDescent="0.3">
      <c r="A16" s="4"/>
      <c r="B16" s="5"/>
      <c r="C16" s="6"/>
      <c r="D16" s="7"/>
      <c r="E16" s="8"/>
      <c r="F16" s="9"/>
      <c r="G16" s="10"/>
      <c r="H16" s="9"/>
      <c r="I16" s="10"/>
      <c r="J16" s="9"/>
      <c r="K16" s="9"/>
      <c r="L16" s="1"/>
      <c r="M16" s="1"/>
    </row>
    <row r="17" spans="1:13" ht="26.25" customHeight="1" thickBot="1" x14ac:dyDescent="0.25">
      <c r="A17" s="45" t="s">
        <v>23</v>
      </c>
      <c r="B17" s="46">
        <f>SUM(B9:B15)</f>
        <v>285680569</v>
      </c>
      <c r="C17" s="47"/>
      <c r="D17" s="48">
        <f>SUM(D9:D15)</f>
        <v>28156613</v>
      </c>
      <c r="E17" s="49"/>
      <c r="F17" s="47">
        <f>+D17/B17</f>
        <v>9.8559776391372284E-2</v>
      </c>
      <c r="G17" s="50">
        <f>SUM(G9:G15)</f>
        <v>365000000</v>
      </c>
      <c r="H17" s="47">
        <f>SUM(B17/G17)-100%</f>
        <v>-0.21731350958904105</v>
      </c>
      <c r="I17" s="50">
        <f>SUM(I9:I15)</f>
        <v>35400000</v>
      </c>
      <c r="J17" s="47">
        <f>SUM(D17/I17)-100%</f>
        <v>-0.20461545197740116</v>
      </c>
      <c r="K17" s="47">
        <f>+I17/G17</f>
        <v>9.6986301369863012E-2</v>
      </c>
      <c r="L17" s="1"/>
      <c r="M17" s="1"/>
    </row>
    <row r="18" spans="1:13" ht="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</sheetData>
  <pageMargins left="0.75" right="0.75" top="1" bottom="1" header="0" footer="0"/>
  <pageSetup paperSize="9" scale="6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GONZALO</dc:creator>
  <cp:lastModifiedBy>usuario</cp:lastModifiedBy>
  <cp:lastPrinted>2021-08-25T12:11:00Z</cp:lastPrinted>
  <dcterms:created xsi:type="dcterms:W3CDTF">2000-12-12T11:16:38Z</dcterms:created>
  <dcterms:modified xsi:type="dcterms:W3CDTF">2021-08-25T12:11:29Z</dcterms:modified>
</cp:coreProperties>
</file>