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1CC017A4-C5B1-4798-8BAC-C8CCCEB32E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Hoja1!$B$1:$G$90</definedName>
  </definedNames>
  <calcPr calcId="181029"/>
</workbook>
</file>

<file path=xl/calcChain.xml><?xml version="1.0" encoding="utf-8"?>
<calcChain xmlns="http://schemas.openxmlformats.org/spreadsheetml/2006/main">
  <c r="D12" i="1" l="1"/>
  <c r="D32" i="1" s="1"/>
  <c r="F16" i="1"/>
  <c r="G16" i="1" s="1"/>
  <c r="F17" i="1" s="1"/>
  <c r="G17" i="1" s="1"/>
  <c r="F18" i="1" s="1"/>
  <c r="G18" i="1" s="1"/>
  <c r="G22" i="1"/>
  <c r="G24" i="1" s="1"/>
  <c r="E90" i="1" s="1"/>
  <c r="G23" i="1"/>
  <c r="E89" i="1" s="1"/>
  <c r="C37" i="1"/>
  <c r="F37" i="1"/>
  <c r="G37" i="1" s="1"/>
  <c r="F38" i="1" s="1"/>
  <c r="G38" i="1" s="1"/>
  <c r="F39" i="1" s="1"/>
  <c r="G39" i="1" s="1"/>
  <c r="F40" i="1" s="1"/>
  <c r="G40" i="1" s="1"/>
  <c r="F41" i="1" s="1"/>
  <c r="C38" i="1"/>
  <c r="C39" i="1"/>
  <c r="C40" i="1"/>
  <c r="C41" i="1"/>
  <c r="E41" i="1"/>
  <c r="C42" i="1"/>
  <c r="C43" i="1"/>
  <c r="C44" i="1"/>
  <c r="C45" i="1"/>
  <c r="E45" i="1"/>
  <c r="C46" i="1"/>
  <c r="C47" i="1"/>
  <c r="C48" i="1"/>
  <c r="G50" i="1"/>
  <c r="G53" i="1" s="1"/>
  <c r="F52" i="1"/>
  <c r="F53" i="1"/>
  <c r="C59" i="1"/>
  <c r="F59" i="1"/>
  <c r="G59" i="1" s="1"/>
  <c r="F60" i="1" s="1"/>
  <c r="G60" i="1" s="1"/>
  <c r="F61" i="1" s="1"/>
  <c r="G61" i="1" s="1"/>
  <c r="F62" i="1" s="1"/>
  <c r="G62" i="1" s="1"/>
  <c r="F63" i="1" s="1"/>
  <c r="G63" i="1" s="1"/>
  <c r="F64" i="1" s="1"/>
  <c r="G64" i="1" s="1"/>
  <c r="C60" i="1"/>
  <c r="C61" i="1"/>
  <c r="E61" i="1"/>
  <c r="G67" i="1" s="1"/>
  <c r="C62" i="1"/>
  <c r="C63" i="1"/>
  <c r="E63" i="1"/>
  <c r="C64" i="1"/>
  <c r="G66" i="1"/>
  <c r="G69" i="1" s="1"/>
  <c r="F68" i="1"/>
  <c r="F69" i="1"/>
  <c r="C75" i="1"/>
  <c r="F75" i="1"/>
  <c r="G75" i="1" s="1"/>
  <c r="F76" i="1" s="1"/>
  <c r="G76" i="1" s="1"/>
  <c r="F77" i="1" s="1"/>
  <c r="G77" i="1" s="1"/>
  <c r="C76" i="1"/>
  <c r="E76" i="1"/>
  <c r="C77" i="1"/>
  <c r="E77" i="1"/>
  <c r="G80" i="1" s="1"/>
  <c r="F89" i="1" s="1"/>
  <c r="G89" i="1" s="1"/>
  <c r="G79" i="1"/>
  <c r="F81" i="1"/>
  <c r="F82" i="1"/>
  <c r="G82" i="1" s="1"/>
  <c r="F88" i="1"/>
  <c r="G51" i="1" l="1"/>
  <c r="G41" i="1"/>
  <c r="F42" i="1" s="1"/>
  <c r="G42" i="1" s="1"/>
  <c r="F43" i="1" s="1"/>
  <c r="G43" i="1" s="1"/>
  <c r="F44" i="1" s="1"/>
  <c r="G44" i="1" s="1"/>
  <c r="F45" i="1" s="1"/>
  <c r="G45" i="1" s="1"/>
  <c r="F46" i="1" s="1"/>
  <c r="G46" i="1" s="1"/>
  <c r="F47" i="1" s="1"/>
  <c r="G47" i="1" s="1"/>
  <c r="F48" i="1" s="1"/>
  <c r="G48" i="1" s="1"/>
  <c r="G81" i="1"/>
  <c r="G83" i="1" s="1"/>
  <c r="F90" i="1" s="1"/>
  <c r="G90" i="1" s="1"/>
  <c r="G68" i="1"/>
  <c r="G70" i="1" s="1"/>
  <c r="G52" i="1"/>
  <c r="G54" i="1" s="1"/>
  <c r="E88" i="1"/>
  <c r="G88" i="1" s="1"/>
</calcChain>
</file>

<file path=xl/sharedStrings.xml><?xml version="1.0" encoding="utf-8"?>
<sst xmlns="http://schemas.openxmlformats.org/spreadsheetml/2006/main" count="104" uniqueCount="67">
  <si>
    <t xml:space="preserve">COMO CALCULAR EN UN PERIODO TRIMESTRAL, EL LIMITE DE CREDITOS Y </t>
  </si>
  <si>
    <t xml:space="preserve">LOS PLAZOS DE PAGO , CUANDO SE CAMBIA DE UN VENCIMIENTO MAS LARGO </t>
  </si>
  <si>
    <t xml:space="preserve">A OTRO MAS CORTO , DE MODO QUE AUMENTEN LAS VENTAS Y EL FLUJO DE </t>
  </si>
  <si>
    <t>TRIMESTRE :</t>
  </si>
  <si>
    <t>DATOS PAGO A 90 DIAS</t>
  </si>
  <si>
    <t>CREDITO</t>
  </si>
  <si>
    <t>U.M.</t>
  </si>
  <si>
    <t>VENCIMIENTO</t>
  </si>
  <si>
    <t>DIAS</t>
  </si>
  <si>
    <t>PERIODO TRIMESTRAL</t>
  </si>
  <si>
    <t>Pago</t>
  </si>
  <si>
    <t>Saldo</t>
  </si>
  <si>
    <t>PERIODO POR MESES</t>
  </si>
  <si>
    <t>Compras</t>
  </si>
  <si>
    <t>Vto 90 dias</t>
  </si>
  <si>
    <t>Acumulado</t>
  </si>
  <si>
    <t>Resultante</t>
  </si>
  <si>
    <t xml:space="preserve">1er MES </t>
  </si>
  <si>
    <t>ENERO</t>
  </si>
  <si>
    <t xml:space="preserve">2º   MES </t>
  </si>
  <si>
    <t>FEBRERO</t>
  </si>
  <si>
    <t>3er MES</t>
  </si>
  <si>
    <t>MARZO</t>
  </si>
  <si>
    <t>RATIOS</t>
  </si>
  <si>
    <t xml:space="preserve">   VENTAS DEL TRIMESTRE :    </t>
  </si>
  <si>
    <t xml:space="preserve">                  FLUJO DE PAGOS :</t>
  </si>
  <si>
    <t xml:space="preserve">             BENEFICIO NETO AL :</t>
  </si>
  <si>
    <t>DATOS PAGO A 30 DIAS</t>
  </si>
  <si>
    <t>Dto por pago a 30 dias</t>
  </si>
  <si>
    <t>PERIODO POR SEMANA</t>
  </si>
  <si>
    <t>Vto 30 dias</t>
  </si>
  <si>
    <t>1ª Semana 1er mes</t>
  </si>
  <si>
    <t>2ª Semana 1er mes</t>
  </si>
  <si>
    <t>3ª Semana 1er mes</t>
  </si>
  <si>
    <t>4ª Semana 1er mes</t>
  </si>
  <si>
    <t>1ª Semana 2º mes</t>
  </si>
  <si>
    <t>2ª Semana 2º mes</t>
  </si>
  <si>
    <t>3ª Semana 2º mes</t>
  </si>
  <si>
    <t>4ª Semana 2º mes</t>
  </si>
  <si>
    <t>1ª Semana 3er mes</t>
  </si>
  <si>
    <t>2ª Semana 3er mes</t>
  </si>
  <si>
    <t>3ª Semana 3er mes</t>
  </si>
  <si>
    <t>4ª Semana 3er mes</t>
  </si>
  <si>
    <t>DESCUENTOS POR P. PAGO :</t>
  </si>
  <si>
    <t xml:space="preserve">     BENEFICIO NETO TOTAL :</t>
  </si>
  <si>
    <t>PERIODO POR QUINCENA</t>
  </si>
  <si>
    <t>1ª Quincena 1er mes</t>
  </si>
  <si>
    <t>2ª Quincena 1er mes</t>
  </si>
  <si>
    <t>1ª Quincena 2º mes</t>
  </si>
  <si>
    <t>2ª Quincena 2º mes</t>
  </si>
  <si>
    <t>1ª Quincena 3er mes</t>
  </si>
  <si>
    <t>2ª Quincena 3er mes</t>
  </si>
  <si>
    <t>1 er MES</t>
  </si>
  <si>
    <t>2º    MES</t>
  </si>
  <si>
    <t>3 er MES</t>
  </si>
  <si>
    <t xml:space="preserve">      COMPARATIVA DIFERENCIA ENTRE VENCIMIENTOS DE PAGO</t>
  </si>
  <si>
    <t>VTO 90 DIAS</t>
  </si>
  <si>
    <t>VTO 30 DIAS</t>
  </si>
  <si>
    <t>% DIFERENCIA</t>
  </si>
  <si>
    <t xml:space="preserve">   VENTA DEL TRIMESTRE :    </t>
  </si>
  <si>
    <t xml:space="preserve">               FLUJO DE PAGOS :</t>
  </si>
  <si>
    <t xml:space="preserve">                BENEFICIO NETO :</t>
  </si>
  <si>
    <t>1er TRIMESTRE 2.021</t>
  </si>
  <si>
    <t>CREDITO :</t>
  </si>
  <si>
    <t>VENCIMIENTO :</t>
  </si>
  <si>
    <t>PERIODO TRIMESTRAL :</t>
  </si>
  <si>
    <t>PAGOS.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</si>
</sst>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7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4" fillId="5" borderId="3" xfId="0" quotePrefix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vertical="center"/>
    </xf>
    <xf numFmtId="0" fontId="3" fillId="7" borderId="19" xfId="0" applyFont="1" applyFill="1" applyBorder="1" applyAlignment="1">
      <alignment vertical="center"/>
    </xf>
    <xf numFmtId="9" fontId="8" fillId="7" borderId="19" xfId="0" applyNumberFormat="1" applyFont="1" applyFill="1" applyBorder="1" applyAlignment="1">
      <alignment horizontal="center" vertical="center"/>
    </xf>
    <xf numFmtId="1" fontId="5" fillId="7" borderId="26" xfId="0" applyNumberFormat="1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vertical="center"/>
    </xf>
    <xf numFmtId="0" fontId="11" fillId="8" borderId="16" xfId="0" applyFont="1" applyFill="1" applyBorder="1" applyAlignment="1">
      <alignment vertical="center"/>
    </xf>
    <xf numFmtId="0" fontId="11" fillId="8" borderId="22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9" fontId="8" fillId="5" borderId="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center" vertical="center"/>
    </xf>
    <xf numFmtId="0" fontId="2" fillId="5" borderId="7" xfId="0" quotePrefix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vertical="center"/>
    </xf>
    <xf numFmtId="0" fontId="3" fillId="9" borderId="13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vertical="center"/>
    </xf>
    <xf numFmtId="0" fontId="3" fillId="9" borderId="16" xfId="0" applyFont="1" applyFill="1" applyBorder="1" applyAlignment="1">
      <alignment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vertical="center"/>
    </xf>
    <xf numFmtId="0" fontId="3" fillId="9" borderId="19" xfId="0" applyFont="1" applyFill="1" applyBorder="1" applyAlignment="1">
      <alignment vertical="center"/>
    </xf>
    <xf numFmtId="9" fontId="8" fillId="9" borderId="19" xfId="0" applyNumberFormat="1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center" vertical="center"/>
    </xf>
    <xf numFmtId="9" fontId="8" fillId="9" borderId="16" xfId="0" applyNumberFormat="1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vertical="center"/>
    </xf>
    <xf numFmtId="0" fontId="11" fillId="10" borderId="16" xfId="0" applyFont="1" applyFill="1" applyBorder="1" applyAlignment="1">
      <alignment vertical="center"/>
    </xf>
    <xf numFmtId="0" fontId="11" fillId="10" borderId="22" xfId="0" applyFont="1" applyFill="1" applyBorder="1" applyAlignment="1">
      <alignment vertical="center"/>
    </xf>
    <xf numFmtId="0" fontId="10" fillId="8" borderId="12" xfId="0" applyFont="1" applyFill="1" applyBorder="1" applyAlignment="1">
      <alignment vertical="center"/>
    </xf>
    <xf numFmtId="0" fontId="11" fillId="8" borderId="13" xfId="0" applyFont="1" applyFill="1" applyBorder="1" applyAlignment="1">
      <alignment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9" fontId="10" fillId="8" borderId="22" xfId="1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9" fontId="10" fillId="8" borderId="25" xfId="1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1"/>
  <sheetViews>
    <sheetView tabSelected="1" topLeftCell="B1" workbookViewId="0">
      <selection activeCell="B5" sqref="B5"/>
    </sheetView>
  </sheetViews>
  <sheetFormatPr baseColWidth="10" defaultRowHeight="12.75" x14ac:dyDescent="0.2"/>
  <cols>
    <col min="1" max="1" width="0" hidden="1" customWidth="1"/>
    <col min="2" max="2" width="23.140625" customWidth="1"/>
    <col min="3" max="3" width="17.5703125" customWidth="1"/>
    <col min="4" max="4" width="19.7109375" customWidth="1"/>
    <col min="5" max="5" width="17.28515625" customWidth="1"/>
    <col min="6" max="6" width="17.7109375" customWidth="1"/>
    <col min="7" max="7" width="22.140625" customWidth="1"/>
    <col min="8" max="8" width="3.85546875" customWidth="1"/>
    <col min="10" max="10" width="13.7109375" customWidth="1"/>
    <col min="11" max="11" width="14" customWidth="1"/>
    <col min="12" max="14" width="13.42578125" customWidth="1"/>
  </cols>
  <sheetData>
    <row r="1" spans="2:8" ht="20.25" x14ac:dyDescent="0.2">
      <c r="B1" s="19" t="s">
        <v>0</v>
      </c>
      <c r="C1" s="20"/>
      <c r="D1" s="20"/>
      <c r="E1" s="20"/>
      <c r="F1" s="20"/>
      <c r="G1" s="21"/>
      <c r="H1" s="2"/>
    </row>
    <row r="2" spans="2:8" ht="20.25" x14ac:dyDescent="0.2">
      <c r="B2" s="22" t="s">
        <v>1</v>
      </c>
      <c r="C2" s="23"/>
      <c r="D2" s="23"/>
      <c r="E2" s="23"/>
      <c r="F2" s="23"/>
      <c r="G2" s="24"/>
      <c r="H2" s="2"/>
    </row>
    <row r="3" spans="2:8" ht="20.25" x14ac:dyDescent="0.2">
      <c r="B3" s="22" t="s">
        <v>2</v>
      </c>
      <c r="C3" s="23"/>
      <c r="D3" s="23"/>
      <c r="E3" s="23"/>
      <c r="F3" s="23"/>
      <c r="G3" s="24"/>
      <c r="H3" s="2"/>
    </row>
    <row r="4" spans="2:8" ht="21" thickBot="1" x14ac:dyDescent="0.25">
      <c r="B4" s="25" t="s">
        <v>66</v>
      </c>
      <c r="C4" s="26"/>
      <c r="D4" s="26"/>
      <c r="E4" s="26"/>
      <c r="F4" s="26"/>
      <c r="G4" s="27"/>
      <c r="H4" s="3"/>
    </row>
    <row r="5" spans="2:8" ht="21" thickBot="1" x14ac:dyDescent="0.25">
      <c r="B5" s="5"/>
      <c r="C5" s="4"/>
      <c r="D5" s="4"/>
      <c r="E5" s="4"/>
      <c r="F5" s="4"/>
      <c r="G5" s="4"/>
      <c r="H5" s="2"/>
    </row>
    <row r="6" spans="2:8" ht="21.75" customHeight="1" thickBot="1" x14ac:dyDescent="0.25">
      <c r="B6" s="28" t="s">
        <v>3</v>
      </c>
      <c r="C6" s="29" t="s">
        <v>62</v>
      </c>
      <c r="D6" s="30"/>
      <c r="E6" s="31"/>
      <c r="F6" s="4"/>
      <c r="G6" s="4"/>
      <c r="H6" s="2"/>
    </row>
    <row r="7" spans="2:8" ht="13.5" thickBot="1" x14ac:dyDescent="0.25">
      <c r="B7" s="6"/>
      <c r="C7" s="6"/>
      <c r="D7" s="6"/>
      <c r="E7" s="6"/>
      <c r="F7" s="6"/>
      <c r="G7" s="6"/>
    </row>
    <row r="8" spans="2:8" ht="21" thickBot="1" x14ac:dyDescent="0.25">
      <c r="B8" s="32" t="s">
        <v>4</v>
      </c>
      <c r="C8" s="33"/>
      <c r="D8" s="33"/>
      <c r="E8" s="34"/>
      <c r="F8" s="9"/>
      <c r="G8" s="9"/>
      <c r="H8" s="1"/>
    </row>
    <row r="9" spans="2:8" ht="15.75" x14ac:dyDescent="0.2">
      <c r="B9" s="10"/>
      <c r="C9" s="11"/>
      <c r="D9" s="11"/>
      <c r="E9" s="12"/>
      <c r="F9" s="9"/>
      <c r="G9" s="9"/>
      <c r="H9" s="1"/>
    </row>
    <row r="10" spans="2:8" ht="15.75" x14ac:dyDescent="0.2">
      <c r="B10" s="35" t="s">
        <v>63</v>
      </c>
      <c r="C10" s="36"/>
      <c r="D10" s="37">
        <v>6000</v>
      </c>
      <c r="E10" s="38" t="s">
        <v>6</v>
      </c>
      <c r="F10" s="9"/>
      <c r="G10" s="9"/>
      <c r="H10" s="1"/>
    </row>
    <row r="11" spans="2:8" ht="15.75" x14ac:dyDescent="0.2">
      <c r="B11" s="35" t="s">
        <v>64</v>
      </c>
      <c r="C11" s="36"/>
      <c r="D11" s="37">
        <v>90</v>
      </c>
      <c r="E11" s="38" t="s">
        <v>8</v>
      </c>
      <c r="F11" s="9"/>
      <c r="G11" s="9"/>
      <c r="H11" s="1"/>
    </row>
    <row r="12" spans="2:8" ht="15.75" x14ac:dyDescent="0.2">
      <c r="B12" s="35" t="s">
        <v>65</v>
      </c>
      <c r="C12" s="36"/>
      <c r="D12" s="132" t="str">
        <f>+C6</f>
        <v>1er TRIMESTRE 2.021</v>
      </c>
      <c r="E12" s="133"/>
      <c r="F12" s="9"/>
      <c r="G12" s="9"/>
      <c r="H12" s="1"/>
    </row>
    <row r="13" spans="2:8" ht="15.75" thickBot="1" x14ac:dyDescent="0.25">
      <c r="B13" s="9"/>
      <c r="C13" s="9"/>
      <c r="D13" s="9"/>
      <c r="E13" s="9"/>
      <c r="F13" s="9"/>
      <c r="G13" s="9"/>
      <c r="H13" s="1"/>
    </row>
    <row r="14" spans="2:8" ht="15.75" x14ac:dyDescent="0.2">
      <c r="B14" s="40"/>
      <c r="C14" s="41"/>
      <c r="D14" s="42"/>
      <c r="E14" s="43" t="s">
        <v>10</v>
      </c>
      <c r="F14" s="42" t="s">
        <v>11</v>
      </c>
      <c r="G14" s="44" t="s">
        <v>11</v>
      </c>
      <c r="H14" s="1"/>
    </row>
    <row r="15" spans="2:8" ht="16.5" thickBot="1" x14ac:dyDescent="0.25">
      <c r="B15" s="45" t="s">
        <v>12</v>
      </c>
      <c r="C15" s="46"/>
      <c r="D15" s="47" t="s">
        <v>13</v>
      </c>
      <c r="E15" s="46" t="s">
        <v>14</v>
      </c>
      <c r="F15" s="47" t="s">
        <v>15</v>
      </c>
      <c r="G15" s="48" t="s">
        <v>16</v>
      </c>
      <c r="H15" s="1"/>
    </row>
    <row r="16" spans="2:8" ht="15.75" x14ac:dyDescent="0.2">
      <c r="B16" s="49" t="s">
        <v>17</v>
      </c>
      <c r="C16" s="50" t="s">
        <v>18</v>
      </c>
      <c r="D16" s="51">
        <v>2000</v>
      </c>
      <c r="E16" s="52"/>
      <c r="F16" s="53">
        <f>+D16</f>
        <v>2000</v>
      </c>
      <c r="G16" s="54">
        <f>+F16</f>
        <v>2000</v>
      </c>
      <c r="H16" s="1"/>
    </row>
    <row r="17" spans="2:8" ht="15.75" x14ac:dyDescent="0.2">
      <c r="B17" s="35" t="s">
        <v>19</v>
      </c>
      <c r="C17" s="55" t="s">
        <v>20</v>
      </c>
      <c r="D17" s="56">
        <v>2000</v>
      </c>
      <c r="E17" s="57"/>
      <c r="F17" s="58">
        <f>+G16+D17</f>
        <v>4000</v>
      </c>
      <c r="G17" s="57">
        <f>+F17-E17</f>
        <v>4000</v>
      </c>
      <c r="H17" s="1"/>
    </row>
    <row r="18" spans="2:8" ht="15.75" x14ac:dyDescent="0.2">
      <c r="B18" s="35" t="s">
        <v>21</v>
      </c>
      <c r="C18" s="55" t="s">
        <v>22</v>
      </c>
      <c r="D18" s="59">
        <v>2000</v>
      </c>
      <c r="E18" s="54"/>
      <c r="F18" s="58">
        <f>+G17+D18</f>
        <v>6000</v>
      </c>
      <c r="G18" s="57">
        <f>+F18-E18</f>
        <v>6000</v>
      </c>
      <c r="H18" s="1"/>
    </row>
    <row r="19" spans="2:8" ht="15.75" thickBot="1" x14ac:dyDescent="0.25">
      <c r="B19" s="9"/>
      <c r="C19" s="9"/>
      <c r="D19" s="9"/>
      <c r="E19" s="9"/>
      <c r="F19" s="9"/>
      <c r="G19" s="9"/>
      <c r="H19" s="1"/>
    </row>
    <row r="20" spans="2:8" ht="16.5" thickBot="1" x14ac:dyDescent="0.25">
      <c r="B20" s="6"/>
      <c r="C20" s="6"/>
      <c r="D20" s="72" t="s">
        <v>23</v>
      </c>
      <c r="E20" s="73"/>
      <c r="F20" s="73"/>
      <c r="G20" s="74"/>
      <c r="H20" s="1"/>
    </row>
    <row r="21" spans="2:8" ht="7.5" customHeight="1" thickBot="1" x14ac:dyDescent="0.25">
      <c r="B21" s="9"/>
      <c r="C21" s="9"/>
      <c r="D21" s="13"/>
      <c r="E21" s="7"/>
      <c r="F21" s="7"/>
      <c r="G21" s="8"/>
      <c r="H21" s="1"/>
    </row>
    <row r="22" spans="2:8" ht="16.5" thickBot="1" x14ac:dyDescent="0.25">
      <c r="B22" s="14"/>
      <c r="C22" s="9"/>
      <c r="D22" s="60" t="s">
        <v>24</v>
      </c>
      <c r="E22" s="61"/>
      <c r="F22" s="62"/>
      <c r="G22" s="63">
        <f>+D16+D17+D18</f>
        <v>6000</v>
      </c>
      <c r="H22" s="1"/>
    </row>
    <row r="23" spans="2:8" ht="16.5" thickBot="1" x14ac:dyDescent="0.25">
      <c r="B23" s="14"/>
      <c r="C23" s="9"/>
      <c r="D23" s="64" t="s">
        <v>25</v>
      </c>
      <c r="E23" s="65"/>
      <c r="F23" s="66"/>
      <c r="G23" s="67">
        <f>+E17+E18</f>
        <v>0</v>
      </c>
      <c r="H23" s="1"/>
    </row>
    <row r="24" spans="2:8" ht="18.75" thickBot="1" x14ac:dyDescent="0.25">
      <c r="B24" s="9"/>
      <c r="C24" s="9"/>
      <c r="D24" s="68" t="s">
        <v>26</v>
      </c>
      <c r="E24" s="69"/>
      <c r="F24" s="70">
        <v>7.0000000000000007E-2</v>
      </c>
      <c r="G24" s="71">
        <f>+G22*F24</f>
        <v>420.00000000000006</v>
      </c>
      <c r="H24" s="1"/>
    </row>
    <row r="25" spans="2:8" ht="15.75" thickBot="1" x14ac:dyDescent="0.25">
      <c r="B25" s="15"/>
      <c r="C25" s="15"/>
      <c r="D25" s="15"/>
      <c r="E25" s="15"/>
      <c r="F25" s="15"/>
      <c r="G25" s="15"/>
      <c r="H25" s="1"/>
    </row>
    <row r="26" spans="2:8" ht="15.75" thickBot="1" x14ac:dyDescent="0.25">
      <c r="B26" s="9"/>
      <c r="C26" s="9"/>
      <c r="D26" s="9"/>
      <c r="E26" s="9"/>
      <c r="F26" s="9"/>
      <c r="G26" s="9"/>
      <c r="H26" s="1"/>
    </row>
    <row r="27" spans="2:8" ht="21" thickBot="1" x14ac:dyDescent="0.25">
      <c r="B27" s="32" t="s">
        <v>27</v>
      </c>
      <c r="C27" s="33"/>
      <c r="D27" s="33"/>
      <c r="E27" s="34"/>
      <c r="F27" s="9"/>
      <c r="G27" s="9"/>
      <c r="H27" s="1"/>
    </row>
    <row r="28" spans="2:8" ht="15.75" x14ac:dyDescent="0.2">
      <c r="B28" s="10"/>
      <c r="C28" s="11"/>
      <c r="D28" s="11"/>
      <c r="E28" s="12"/>
      <c r="F28" s="9"/>
      <c r="G28" s="9"/>
      <c r="H28" s="1"/>
    </row>
    <row r="29" spans="2:8" ht="15.75" x14ac:dyDescent="0.2">
      <c r="B29" s="35" t="s">
        <v>5</v>
      </c>
      <c r="C29" s="36"/>
      <c r="D29" s="37">
        <v>6000</v>
      </c>
      <c r="E29" s="38" t="s">
        <v>6</v>
      </c>
      <c r="F29" s="9"/>
      <c r="G29" s="9"/>
      <c r="H29" s="1"/>
    </row>
    <row r="30" spans="2:8" ht="15.75" x14ac:dyDescent="0.2">
      <c r="B30" s="75" t="s">
        <v>7</v>
      </c>
      <c r="C30" s="76"/>
      <c r="D30" s="37">
        <v>30</v>
      </c>
      <c r="E30" s="38" t="s">
        <v>8</v>
      </c>
      <c r="F30" s="9"/>
      <c r="G30" s="9"/>
      <c r="H30" s="1"/>
    </row>
    <row r="31" spans="2:8" ht="15.75" x14ac:dyDescent="0.2">
      <c r="B31" s="35" t="s">
        <v>28</v>
      </c>
      <c r="C31" s="36"/>
      <c r="D31" s="77">
        <v>0.02</v>
      </c>
      <c r="E31" s="39"/>
      <c r="F31" s="9"/>
      <c r="G31" s="9"/>
      <c r="H31" s="1"/>
    </row>
    <row r="32" spans="2:8" ht="15.75" x14ac:dyDescent="0.2">
      <c r="B32" s="35" t="s">
        <v>9</v>
      </c>
      <c r="C32" s="36"/>
      <c r="D32" s="132" t="str">
        <f>+D12</f>
        <v>1er TRIMESTRE 2.021</v>
      </c>
      <c r="E32" s="133"/>
      <c r="F32" s="9"/>
      <c r="G32" s="9"/>
      <c r="H32" s="1"/>
    </row>
    <row r="33" spans="2:8" ht="16.5" thickBot="1" x14ac:dyDescent="0.25">
      <c r="B33" s="16"/>
      <c r="C33" s="17"/>
      <c r="D33" s="18"/>
      <c r="E33" s="9"/>
      <c r="F33" s="9"/>
      <c r="G33" s="9"/>
      <c r="H33" s="1"/>
    </row>
    <row r="34" spans="2:8" ht="15.75" x14ac:dyDescent="0.2">
      <c r="B34" s="78"/>
      <c r="C34" s="79"/>
      <c r="D34" s="80"/>
      <c r="E34" s="81" t="s">
        <v>10</v>
      </c>
      <c r="F34" s="80" t="s">
        <v>11</v>
      </c>
      <c r="G34" s="82" t="s">
        <v>11</v>
      </c>
      <c r="H34" s="1"/>
    </row>
    <row r="35" spans="2:8" ht="16.5" thickBot="1" x14ac:dyDescent="0.25">
      <c r="B35" s="83" t="s">
        <v>29</v>
      </c>
      <c r="C35" s="84"/>
      <c r="D35" s="85" t="s">
        <v>13</v>
      </c>
      <c r="E35" s="86" t="s">
        <v>30</v>
      </c>
      <c r="F35" s="85" t="s">
        <v>15</v>
      </c>
      <c r="G35" s="87" t="s">
        <v>16</v>
      </c>
      <c r="H35" s="1"/>
    </row>
    <row r="36" spans="2:8" ht="15" x14ac:dyDescent="0.2">
      <c r="B36" s="88"/>
      <c r="C36" s="89"/>
      <c r="D36" s="90"/>
      <c r="E36" s="91"/>
      <c r="F36" s="89"/>
      <c r="G36" s="91"/>
      <c r="H36" s="1"/>
    </row>
    <row r="37" spans="2:8" ht="15.75" x14ac:dyDescent="0.2">
      <c r="B37" s="75" t="s">
        <v>31</v>
      </c>
      <c r="C37" s="92" t="str">
        <f>+C16</f>
        <v>ENERO</v>
      </c>
      <c r="D37" s="93">
        <v>1500</v>
      </c>
      <c r="E37" s="94"/>
      <c r="F37" s="95">
        <f>+D37*1</f>
        <v>1500</v>
      </c>
      <c r="G37" s="96">
        <f>+F37*1</f>
        <v>1500</v>
      </c>
      <c r="H37" s="1"/>
    </row>
    <row r="38" spans="2:8" ht="15.75" x14ac:dyDescent="0.2">
      <c r="B38" s="35" t="s">
        <v>32</v>
      </c>
      <c r="C38" s="97" t="str">
        <f>+C16</f>
        <v>ENERO</v>
      </c>
      <c r="D38" s="93">
        <v>1500</v>
      </c>
      <c r="E38" s="57"/>
      <c r="F38" s="98">
        <f>+G37+D38</f>
        <v>3000</v>
      </c>
      <c r="G38" s="57">
        <f>+F38-E38</f>
        <v>3000</v>
      </c>
      <c r="H38" s="1"/>
    </row>
    <row r="39" spans="2:8" ht="15.75" x14ac:dyDescent="0.2">
      <c r="B39" s="75" t="s">
        <v>33</v>
      </c>
      <c r="C39" s="99" t="str">
        <f>+C16</f>
        <v>ENERO</v>
      </c>
      <c r="D39" s="93">
        <v>1500</v>
      </c>
      <c r="E39" s="54"/>
      <c r="F39" s="100">
        <f>+G38+D39</f>
        <v>4500</v>
      </c>
      <c r="G39" s="54">
        <f>+F39-E39</f>
        <v>4500</v>
      </c>
      <c r="H39" s="1"/>
    </row>
    <row r="40" spans="2:8" ht="15.75" x14ac:dyDescent="0.2">
      <c r="B40" s="35" t="s">
        <v>34</v>
      </c>
      <c r="C40" s="97" t="str">
        <f>+C16</f>
        <v>ENERO</v>
      </c>
      <c r="D40" s="93">
        <v>1500</v>
      </c>
      <c r="E40" s="57"/>
      <c r="F40" s="98">
        <f>+G39+D40</f>
        <v>6000</v>
      </c>
      <c r="G40" s="57">
        <f>+F40-E40</f>
        <v>6000</v>
      </c>
      <c r="H40" s="1"/>
    </row>
    <row r="41" spans="2:8" ht="15.75" x14ac:dyDescent="0.2">
      <c r="B41" s="75" t="s">
        <v>35</v>
      </c>
      <c r="C41" s="97" t="str">
        <f>+C17</f>
        <v>FEBRERO</v>
      </c>
      <c r="D41" s="93">
        <v>1500</v>
      </c>
      <c r="E41" s="54">
        <f>+D37+D38+D39+D40</f>
        <v>6000</v>
      </c>
      <c r="F41" s="98">
        <f>+G40+D41</f>
        <v>7500</v>
      </c>
      <c r="G41" s="57">
        <f>+F41-E41</f>
        <v>1500</v>
      </c>
      <c r="H41" s="1"/>
    </row>
    <row r="42" spans="2:8" ht="15.75" x14ac:dyDescent="0.2">
      <c r="B42" s="35" t="s">
        <v>36</v>
      </c>
      <c r="C42" s="99" t="str">
        <f>+C17</f>
        <v>FEBRERO</v>
      </c>
      <c r="D42" s="93">
        <v>1500</v>
      </c>
      <c r="E42" s="54"/>
      <c r="F42" s="100">
        <f>+G41+D42</f>
        <v>3000</v>
      </c>
      <c r="G42" s="54">
        <f>+F42-E42</f>
        <v>3000</v>
      </c>
      <c r="H42" s="1"/>
    </row>
    <row r="43" spans="2:8" ht="15.75" x14ac:dyDescent="0.2">
      <c r="B43" s="75" t="s">
        <v>37</v>
      </c>
      <c r="C43" s="92" t="str">
        <f>+C17</f>
        <v>FEBRERO</v>
      </c>
      <c r="D43" s="93">
        <v>1500</v>
      </c>
      <c r="E43" s="54"/>
      <c r="F43" s="98">
        <f t="shared" ref="F43:F48" si="0">+G42+D43</f>
        <v>4500</v>
      </c>
      <c r="G43" s="57">
        <f t="shared" ref="G43:G48" si="1">+F43-E43</f>
        <v>4500</v>
      </c>
      <c r="H43" s="1"/>
    </row>
    <row r="44" spans="2:8" ht="15.75" x14ac:dyDescent="0.2">
      <c r="B44" s="35" t="s">
        <v>38</v>
      </c>
      <c r="C44" s="97" t="str">
        <f>+C17</f>
        <v>FEBRERO</v>
      </c>
      <c r="D44" s="93">
        <v>1500</v>
      </c>
      <c r="E44" s="57"/>
      <c r="F44" s="100">
        <f t="shared" si="0"/>
        <v>6000</v>
      </c>
      <c r="G44" s="54">
        <f t="shared" si="1"/>
        <v>6000</v>
      </c>
      <c r="H44" s="1"/>
    </row>
    <row r="45" spans="2:8" ht="15.75" x14ac:dyDescent="0.2">
      <c r="B45" s="75" t="s">
        <v>39</v>
      </c>
      <c r="C45" s="99" t="str">
        <f>+C18</f>
        <v>MARZO</v>
      </c>
      <c r="D45" s="93">
        <v>1500</v>
      </c>
      <c r="E45" s="54">
        <f>+D41+D42+D43+D44</f>
        <v>6000</v>
      </c>
      <c r="F45" s="98">
        <f t="shared" si="0"/>
        <v>7500</v>
      </c>
      <c r="G45" s="57">
        <f t="shared" si="1"/>
        <v>1500</v>
      </c>
      <c r="H45" s="1"/>
    </row>
    <row r="46" spans="2:8" ht="15.75" x14ac:dyDescent="0.2">
      <c r="B46" s="75" t="s">
        <v>40</v>
      </c>
      <c r="C46" s="97" t="str">
        <f>+C18</f>
        <v>MARZO</v>
      </c>
      <c r="D46" s="93">
        <v>1500</v>
      </c>
      <c r="E46" s="54"/>
      <c r="F46" s="100">
        <f t="shared" si="0"/>
        <v>3000</v>
      </c>
      <c r="G46" s="54">
        <f t="shared" si="1"/>
        <v>3000</v>
      </c>
      <c r="H46" s="1"/>
    </row>
    <row r="47" spans="2:8" ht="15.75" x14ac:dyDescent="0.2">
      <c r="B47" s="75" t="s">
        <v>41</v>
      </c>
      <c r="C47" s="97" t="str">
        <f>+C18</f>
        <v>MARZO</v>
      </c>
      <c r="D47" s="93">
        <v>1500</v>
      </c>
      <c r="E47" s="54"/>
      <c r="F47" s="98">
        <f t="shared" si="0"/>
        <v>4500</v>
      </c>
      <c r="G47" s="57">
        <f t="shared" si="1"/>
        <v>4500</v>
      </c>
      <c r="H47" s="1"/>
    </row>
    <row r="48" spans="2:8" ht="15.75" x14ac:dyDescent="0.2">
      <c r="B48" s="35" t="s">
        <v>42</v>
      </c>
      <c r="C48" s="38" t="str">
        <f>+C18</f>
        <v>MARZO</v>
      </c>
      <c r="D48" s="101">
        <v>1500</v>
      </c>
      <c r="E48" s="54"/>
      <c r="F48" s="100">
        <f t="shared" si="0"/>
        <v>6000</v>
      </c>
      <c r="G48" s="54">
        <f t="shared" si="1"/>
        <v>6000</v>
      </c>
      <c r="H48" s="1"/>
    </row>
    <row r="49" spans="2:8" ht="15.75" thickBot="1" x14ac:dyDescent="0.25">
      <c r="B49" s="6"/>
      <c r="C49" s="6"/>
      <c r="D49" s="6"/>
      <c r="E49" s="6"/>
      <c r="F49" s="6"/>
      <c r="G49" s="6"/>
      <c r="H49" s="1"/>
    </row>
    <row r="50" spans="2:8" ht="16.5" thickBot="1" x14ac:dyDescent="0.25">
      <c r="B50" s="6"/>
      <c r="C50" s="6"/>
      <c r="D50" s="102" t="s">
        <v>24</v>
      </c>
      <c r="E50" s="103"/>
      <c r="F50" s="104"/>
      <c r="G50" s="105">
        <f>SUM(D37:D48)</f>
        <v>18000</v>
      </c>
      <c r="H50" s="1"/>
    </row>
    <row r="51" spans="2:8" ht="16.5" thickBot="1" x14ac:dyDescent="0.25">
      <c r="B51" s="6"/>
      <c r="C51" s="6"/>
      <c r="D51" s="106" t="s">
        <v>25</v>
      </c>
      <c r="E51" s="107"/>
      <c r="F51" s="108"/>
      <c r="G51" s="109">
        <f>SUM(E37:E48)</f>
        <v>12000</v>
      </c>
      <c r="H51" s="1"/>
    </row>
    <row r="52" spans="2:8" ht="16.5" thickBot="1" x14ac:dyDescent="0.25">
      <c r="B52" s="6"/>
      <c r="C52" s="6"/>
      <c r="D52" s="110" t="s">
        <v>26</v>
      </c>
      <c r="E52" s="111"/>
      <c r="F52" s="112">
        <f>+F24</f>
        <v>7.0000000000000007E-2</v>
      </c>
      <c r="G52" s="113">
        <f>+G50*F52</f>
        <v>1260.0000000000002</v>
      </c>
      <c r="H52" s="1"/>
    </row>
    <row r="53" spans="2:8" ht="16.5" thickBot="1" x14ac:dyDescent="0.25">
      <c r="B53" s="6"/>
      <c r="C53" s="6"/>
      <c r="D53" s="106" t="s">
        <v>43</v>
      </c>
      <c r="E53" s="107"/>
      <c r="F53" s="114">
        <f>+D31</f>
        <v>0.02</v>
      </c>
      <c r="G53" s="109">
        <f>+G50*F53</f>
        <v>360</v>
      </c>
      <c r="H53" s="1"/>
    </row>
    <row r="54" spans="2:8" ht="18.75" thickBot="1" x14ac:dyDescent="0.25">
      <c r="B54" s="6"/>
      <c r="C54" s="6"/>
      <c r="D54" s="110" t="s">
        <v>44</v>
      </c>
      <c r="E54" s="111"/>
      <c r="F54" s="111"/>
      <c r="G54" s="115">
        <f>+G52-G53</f>
        <v>900.00000000000023</v>
      </c>
      <c r="H54" s="1"/>
    </row>
    <row r="55" spans="2:8" ht="15.75" thickBot="1" x14ac:dyDescent="0.25">
      <c r="B55" s="9"/>
      <c r="C55" s="9"/>
      <c r="D55" s="9"/>
      <c r="E55" s="9"/>
      <c r="F55" s="9"/>
      <c r="G55" s="9"/>
      <c r="H55" s="1"/>
    </row>
    <row r="56" spans="2:8" ht="15.75" x14ac:dyDescent="0.2">
      <c r="B56" s="78"/>
      <c r="C56" s="79"/>
      <c r="D56" s="80"/>
      <c r="E56" s="81" t="s">
        <v>10</v>
      </c>
      <c r="F56" s="80" t="s">
        <v>11</v>
      </c>
      <c r="G56" s="82" t="s">
        <v>11</v>
      </c>
      <c r="H56" s="1"/>
    </row>
    <row r="57" spans="2:8" ht="16.5" thickBot="1" x14ac:dyDescent="0.25">
      <c r="B57" s="83" t="s">
        <v>45</v>
      </c>
      <c r="C57" s="84"/>
      <c r="D57" s="85" t="s">
        <v>13</v>
      </c>
      <c r="E57" s="86" t="s">
        <v>30</v>
      </c>
      <c r="F57" s="85" t="s">
        <v>16</v>
      </c>
      <c r="G57" s="87" t="s">
        <v>15</v>
      </c>
      <c r="H57" s="1"/>
    </row>
    <row r="58" spans="2:8" ht="15" x14ac:dyDescent="0.2">
      <c r="B58" s="88"/>
      <c r="C58" s="89"/>
      <c r="D58" s="90"/>
      <c r="E58" s="91"/>
      <c r="F58" s="89"/>
      <c r="G58" s="91"/>
      <c r="H58" s="1"/>
    </row>
    <row r="59" spans="2:8" ht="15.75" x14ac:dyDescent="0.2">
      <c r="B59" s="75" t="s">
        <v>46</v>
      </c>
      <c r="C59" s="92" t="str">
        <f>+C16</f>
        <v>ENERO</v>
      </c>
      <c r="D59" s="93">
        <v>3000</v>
      </c>
      <c r="E59" s="94"/>
      <c r="F59" s="95">
        <f>+D59*1</f>
        <v>3000</v>
      </c>
      <c r="G59" s="96">
        <f>+F59*1</f>
        <v>3000</v>
      </c>
      <c r="H59" s="1"/>
    </row>
    <row r="60" spans="2:8" ht="15.75" x14ac:dyDescent="0.2">
      <c r="B60" s="35" t="s">
        <v>47</v>
      </c>
      <c r="C60" s="97" t="str">
        <f>+C16</f>
        <v>ENERO</v>
      </c>
      <c r="D60" s="93">
        <v>3000</v>
      </c>
      <c r="E60" s="57"/>
      <c r="F60" s="98">
        <f>+G59+D60</f>
        <v>6000</v>
      </c>
      <c r="G60" s="57">
        <f>+F60-E60</f>
        <v>6000</v>
      </c>
      <c r="H60" s="1"/>
    </row>
    <row r="61" spans="2:8" ht="15.75" x14ac:dyDescent="0.2">
      <c r="B61" s="49" t="s">
        <v>48</v>
      </c>
      <c r="C61" s="99" t="str">
        <f>+C17</f>
        <v>FEBRERO</v>
      </c>
      <c r="D61" s="93">
        <v>3000</v>
      </c>
      <c r="E61" s="54">
        <f>+D59+D60</f>
        <v>6000</v>
      </c>
      <c r="F61" s="100">
        <f>+G60+D61</f>
        <v>9000</v>
      </c>
      <c r="G61" s="54">
        <f>+F61-E61</f>
        <v>3000</v>
      </c>
      <c r="H61" s="1"/>
    </row>
    <row r="62" spans="2:8" ht="15.75" x14ac:dyDescent="0.2">
      <c r="B62" s="35" t="s">
        <v>49</v>
      </c>
      <c r="C62" s="97" t="str">
        <f>+C17</f>
        <v>FEBRERO</v>
      </c>
      <c r="D62" s="93">
        <v>3000</v>
      </c>
      <c r="E62" s="57"/>
      <c r="F62" s="98">
        <f>+G61+D62</f>
        <v>6000</v>
      </c>
      <c r="G62" s="57">
        <f>+F62-E62</f>
        <v>6000</v>
      </c>
      <c r="H62" s="1"/>
    </row>
    <row r="63" spans="2:8" ht="15.75" x14ac:dyDescent="0.2">
      <c r="B63" s="35" t="s">
        <v>50</v>
      </c>
      <c r="C63" s="97" t="str">
        <f>+C18</f>
        <v>MARZO</v>
      </c>
      <c r="D63" s="93">
        <v>3000</v>
      </c>
      <c r="E63" s="54">
        <f>+D61+D62</f>
        <v>6000</v>
      </c>
      <c r="F63" s="98">
        <f>+G62+D63</f>
        <v>9000</v>
      </c>
      <c r="G63" s="57">
        <f>+F63-E63</f>
        <v>3000</v>
      </c>
      <c r="H63" s="1"/>
    </row>
    <row r="64" spans="2:8" ht="15.75" x14ac:dyDescent="0.2">
      <c r="B64" s="49" t="s">
        <v>51</v>
      </c>
      <c r="C64" s="99" t="str">
        <f>+C18</f>
        <v>MARZO</v>
      </c>
      <c r="D64" s="101">
        <v>3000</v>
      </c>
      <c r="E64" s="54"/>
      <c r="F64" s="100">
        <f>+G63+D64</f>
        <v>6000</v>
      </c>
      <c r="G64" s="54">
        <f>+F64-E64</f>
        <v>6000</v>
      </c>
      <c r="H64" s="1"/>
    </row>
    <row r="65" spans="2:8" ht="15.75" thickBot="1" x14ac:dyDescent="0.25">
      <c r="B65" s="9"/>
      <c r="C65" s="9"/>
      <c r="D65" s="9"/>
      <c r="E65" s="9"/>
      <c r="F65" s="9"/>
      <c r="G65" s="9"/>
      <c r="H65" s="1"/>
    </row>
    <row r="66" spans="2:8" ht="16.5" thickBot="1" x14ac:dyDescent="0.25">
      <c r="B66" s="9"/>
      <c r="C66" s="9"/>
      <c r="D66" s="102" t="s">
        <v>24</v>
      </c>
      <c r="E66" s="103"/>
      <c r="F66" s="104"/>
      <c r="G66" s="105">
        <f>SUM(D59:D64)</f>
        <v>18000</v>
      </c>
      <c r="H66" s="1"/>
    </row>
    <row r="67" spans="2:8" ht="16.5" thickBot="1" x14ac:dyDescent="0.25">
      <c r="B67" s="9"/>
      <c r="C67" s="9"/>
      <c r="D67" s="106" t="s">
        <v>25</v>
      </c>
      <c r="E67" s="107"/>
      <c r="F67" s="108"/>
      <c r="G67" s="109">
        <f>SUM(E59:E64)</f>
        <v>12000</v>
      </c>
      <c r="H67" s="1"/>
    </row>
    <row r="68" spans="2:8" ht="16.5" thickBot="1" x14ac:dyDescent="0.25">
      <c r="B68" s="9"/>
      <c r="C68" s="9"/>
      <c r="D68" s="110" t="s">
        <v>26</v>
      </c>
      <c r="E68" s="111"/>
      <c r="F68" s="112">
        <f>+F24</f>
        <v>7.0000000000000007E-2</v>
      </c>
      <c r="G68" s="113">
        <f>+G66*F68</f>
        <v>1260.0000000000002</v>
      </c>
      <c r="H68" s="1"/>
    </row>
    <row r="69" spans="2:8" ht="16.5" thickBot="1" x14ac:dyDescent="0.25">
      <c r="B69" s="9"/>
      <c r="C69" s="9"/>
      <c r="D69" s="106" t="s">
        <v>43</v>
      </c>
      <c r="E69" s="107"/>
      <c r="F69" s="114">
        <f>+D31</f>
        <v>0.02</v>
      </c>
      <c r="G69" s="109">
        <f>+G66*F69</f>
        <v>360</v>
      </c>
      <c r="H69" s="1"/>
    </row>
    <row r="70" spans="2:8" ht="18.75" thickBot="1" x14ac:dyDescent="0.25">
      <c r="B70" s="9"/>
      <c r="C70" s="9"/>
      <c r="D70" s="110" t="s">
        <v>44</v>
      </c>
      <c r="E70" s="111"/>
      <c r="F70" s="111"/>
      <c r="G70" s="115">
        <f>+G68-G69</f>
        <v>900.00000000000023</v>
      </c>
      <c r="H70" s="1"/>
    </row>
    <row r="71" spans="2:8" ht="15.75" thickBot="1" x14ac:dyDescent="0.25">
      <c r="B71" s="9"/>
      <c r="C71" s="9"/>
      <c r="D71" s="9"/>
      <c r="E71" s="9"/>
      <c r="F71" s="9"/>
      <c r="G71" s="9"/>
      <c r="H71" s="1"/>
    </row>
    <row r="72" spans="2:8" ht="15.75" x14ac:dyDescent="0.2">
      <c r="B72" s="78"/>
      <c r="C72" s="79"/>
      <c r="D72" s="80"/>
      <c r="E72" s="81" t="s">
        <v>10</v>
      </c>
      <c r="F72" s="80" t="s">
        <v>11</v>
      </c>
      <c r="G72" s="82" t="s">
        <v>11</v>
      </c>
      <c r="H72" s="1"/>
    </row>
    <row r="73" spans="2:8" ht="16.5" thickBot="1" x14ac:dyDescent="0.25">
      <c r="B73" s="83" t="s">
        <v>12</v>
      </c>
      <c r="C73" s="84"/>
      <c r="D73" s="85" t="s">
        <v>13</v>
      </c>
      <c r="E73" s="86" t="s">
        <v>30</v>
      </c>
      <c r="F73" s="85" t="s">
        <v>16</v>
      </c>
      <c r="G73" s="87" t="s">
        <v>15</v>
      </c>
      <c r="H73" s="1"/>
    </row>
    <row r="74" spans="2:8" ht="15" x14ac:dyDescent="0.2">
      <c r="B74" s="88"/>
      <c r="C74" s="89"/>
      <c r="D74" s="90"/>
      <c r="E74" s="91"/>
      <c r="F74" s="89"/>
      <c r="G74" s="91"/>
      <c r="H74" s="1"/>
    </row>
    <row r="75" spans="2:8" ht="15.75" x14ac:dyDescent="0.2">
      <c r="B75" s="75" t="s">
        <v>52</v>
      </c>
      <c r="C75" s="92" t="str">
        <f>+C16</f>
        <v>ENERO</v>
      </c>
      <c r="D75" s="93">
        <v>6000</v>
      </c>
      <c r="E75" s="94"/>
      <c r="F75" s="95">
        <f>+D75*1</f>
        <v>6000</v>
      </c>
      <c r="G75" s="96">
        <f>+F75*1</f>
        <v>6000</v>
      </c>
      <c r="H75" s="1"/>
    </row>
    <row r="76" spans="2:8" ht="15.75" x14ac:dyDescent="0.2">
      <c r="B76" s="35" t="s">
        <v>53</v>
      </c>
      <c r="C76" s="97" t="str">
        <f>+C17</f>
        <v>FEBRERO</v>
      </c>
      <c r="D76" s="93">
        <v>6000</v>
      </c>
      <c r="E76" s="57">
        <f>+D75</f>
        <v>6000</v>
      </c>
      <c r="F76" s="98">
        <f>+G75+D76</f>
        <v>12000</v>
      </c>
      <c r="G76" s="57">
        <f>+F76-E76</f>
        <v>6000</v>
      </c>
      <c r="H76" s="1"/>
    </row>
    <row r="77" spans="2:8" ht="15.75" x14ac:dyDescent="0.2">
      <c r="B77" s="49" t="s">
        <v>54</v>
      </c>
      <c r="C77" s="99" t="str">
        <f>+C18</f>
        <v>MARZO</v>
      </c>
      <c r="D77" s="101">
        <v>6000</v>
      </c>
      <c r="E77" s="54">
        <f>+D76</f>
        <v>6000</v>
      </c>
      <c r="F77" s="100">
        <f>+G76+D77</f>
        <v>12000</v>
      </c>
      <c r="G77" s="54">
        <f>+F77-E77</f>
        <v>6000</v>
      </c>
      <c r="H77" s="1"/>
    </row>
    <row r="78" spans="2:8" ht="15.75" thickBot="1" x14ac:dyDescent="0.25">
      <c r="B78" s="9"/>
      <c r="C78" s="9"/>
      <c r="D78" s="9"/>
      <c r="E78" s="9"/>
      <c r="F78" s="9"/>
      <c r="G78" s="9"/>
      <c r="H78" s="1"/>
    </row>
    <row r="79" spans="2:8" ht="16.5" thickBot="1" x14ac:dyDescent="0.25">
      <c r="B79" s="9"/>
      <c r="C79" s="9"/>
      <c r="D79" s="102" t="s">
        <v>24</v>
      </c>
      <c r="E79" s="103"/>
      <c r="F79" s="104"/>
      <c r="G79" s="105">
        <f>SUM(D75:D77)</f>
        <v>18000</v>
      </c>
      <c r="H79" s="1"/>
    </row>
    <row r="80" spans="2:8" ht="16.5" thickBot="1" x14ac:dyDescent="0.25">
      <c r="B80" s="9"/>
      <c r="C80" s="9"/>
      <c r="D80" s="106" t="s">
        <v>25</v>
      </c>
      <c r="E80" s="107"/>
      <c r="F80" s="108"/>
      <c r="G80" s="109">
        <f>SUM(E75:E77)</f>
        <v>12000</v>
      </c>
      <c r="H80" s="1"/>
    </row>
    <row r="81" spans="2:8" ht="16.5" thickBot="1" x14ac:dyDescent="0.25">
      <c r="B81" s="9"/>
      <c r="C81" s="9"/>
      <c r="D81" s="110" t="s">
        <v>26</v>
      </c>
      <c r="E81" s="111"/>
      <c r="F81" s="112">
        <f>+F24</f>
        <v>7.0000000000000007E-2</v>
      </c>
      <c r="G81" s="113">
        <f>+G79*F81</f>
        <v>1260.0000000000002</v>
      </c>
      <c r="H81" s="1"/>
    </row>
    <row r="82" spans="2:8" ht="16.5" thickBot="1" x14ac:dyDescent="0.25">
      <c r="B82" s="9"/>
      <c r="C82" s="9"/>
      <c r="D82" s="106" t="s">
        <v>43</v>
      </c>
      <c r="E82" s="107"/>
      <c r="F82" s="114">
        <f>+D31</f>
        <v>0.02</v>
      </c>
      <c r="G82" s="109">
        <f>+G79*F82</f>
        <v>360</v>
      </c>
      <c r="H82" s="1"/>
    </row>
    <row r="83" spans="2:8" ht="18.75" thickBot="1" x14ac:dyDescent="0.25">
      <c r="B83" s="9"/>
      <c r="C83" s="9"/>
      <c r="D83" s="110" t="s">
        <v>44</v>
      </c>
      <c r="E83" s="111"/>
      <c r="F83" s="111"/>
      <c r="G83" s="115">
        <f>+G81-G82</f>
        <v>900.00000000000023</v>
      </c>
      <c r="H83" s="1"/>
    </row>
    <row r="84" spans="2:8" ht="15.75" thickBot="1" x14ac:dyDescent="0.25">
      <c r="B84" s="9"/>
      <c r="C84" s="9"/>
      <c r="D84" s="9"/>
      <c r="E84" s="9"/>
      <c r="F84" s="9"/>
      <c r="G84" s="9"/>
      <c r="H84" s="1"/>
    </row>
    <row r="85" spans="2:8" ht="18.75" thickBot="1" x14ac:dyDescent="0.25">
      <c r="B85" s="6"/>
      <c r="C85" s="116" t="s">
        <v>55</v>
      </c>
      <c r="D85" s="117"/>
      <c r="E85" s="117"/>
      <c r="F85" s="117"/>
      <c r="G85" s="118"/>
      <c r="H85" s="1"/>
    </row>
    <row r="86" spans="2:8" ht="15.75" thickBot="1" x14ac:dyDescent="0.25">
      <c r="B86" s="9"/>
      <c r="C86" s="9"/>
      <c r="D86" s="9"/>
      <c r="E86" s="9"/>
      <c r="F86" s="9"/>
      <c r="G86" s="9"/>
      <c r="H86" s="1"/>
    </row>
    <row r="87" spans="2:8" ht="23.25" customHeight="1" thickBot="1" x14ac:dyDescent="0.25">
      <c r="B87" s="9"/>
      <c r="C87" s="119"/>
      <c r="D87" s="120"/>
      <c r="E87" s="121" t="s">
        <v>56</v>
      </c>
      <c r="F87" s="122" t="s">
        <v>57</v>
      </c>
      <c r="G87" s="123" t="s">
        <v>58</v>
      </c>
      <c r="H87" s="1"/>
    </row>
    <row r="88" spans="2:8" ht="16.5" thickBot="1" x14ac:dyDescent="0.25">
      <c r="B88" s="9"/>
      <c r="C88" s="119" t="s">
        <v>59</v>
      </c>
      <c r="D88" s="120"/>
      <c r="E88" s="124">
        <f>+G22</f>
        <v>6000</v>
      </c>
      <c r="F88" s="125">
        <f>+G79</f>
        <v>18000</v>
      </c>
      <c r="G88" s="126">
        <f>+F88/E88</f>
        <v>3</v>
      </c>
      <c r="H88" s="1"/>
    </row>
    <row r="89" spans="2:8" ht="16.5" thickBot="1" x14ac:dyDescent="0.25">
      <c r="B89" s="9"/>
      <c r="C89" s="72" t="s">
        <v>60</v>
      </c>
      <c r="D89" s="73"/>
      <c r="E89" s="127">
        <f>+G23</f>
        <v>0</v>
      </c>
      <c r="F89" s="128">
        <f>+G80</f>
        <v>12000</v>
      </c>
      <c r="G89" s="129" t="e">
        <f>+F89/E89</f>
        <v>#DIV/0!</v>
      </c>
      <c r="H89" s="1"/>
    </row>
    <row r="90" spans="2:8" ht="16.5" thickBot="1" x14ac:dyDescent="0.25">
      <c r="B90" s="9"/>
      <c r="C90" s="130" t="s">
        <v>61</v>
      </c>
      <c r="D90" s="131"/>
      <c r="E90" s="124">
        <f>+G24*1</f>
        <v>420.00000000000006</v>
      </c>
      <c r="F90" s="125">
        <f>+G83</f>
        <v>900.00000000000023</v>
      </c>
      <c r="G90" s="126">
        <f>+F90/E90</f>
        <v>2.1428571428571432</v>
      </c>
      <c r="H90" s="1"/>
    </row>
    <row r="91" spans="2:8" x14ac:dyDescent="0.2">
      <c r="B91" s="6"/>
      <c r="C91" s="6"/>
      <c r="D91" s="6"/>
      <c r="E91" s="6"/>
      <c r="F91" s="6"/>
      <c r="G91" s="6"/>
    </row>
  </sheetData>
  <mergeCells count="2">
    <mergeCell ref="D12:E12"/>
    <mergeCell ref="D32:E32"/>
  </mergeCells>
  <pageMargins left="1.63" right="0.27" top="0.28999999999999998" bottom="0.12" header="0" footer="0"/>
  <pageSetup paperSize="9" scale="5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2021-08-21T16:49:13Z</cp:lastPrinted>
  <dcterms:created xsi:type="dcterms:W3CDTF">2001-02-04T04:34:39Z</dcterms:created>
  <dcterms:modified xsi:type="dcterms:W3CDTF">2021-08-21T17:22:19Z</dcterms:modified>
</cp:coreProperties>
</file>