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C91DE98-C6E6-424B-A4C2-5B56E79663F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9" i="1" l="1"/>
  <c r="E8" i="1" s="1"/>
  <c r="F9" i="1"/>
  <c r="F8" i="1" s="1"/>
  <c r="G9" i="1"/>
  <c r="G8" i="1" s="1"/>
  <c r="H9" i="1"/>
  <c r="H8" i="1" s="1"/>
  <c r="I9" i="1"/>
  <c r="I8" i="1" s="1"/>
  <c r="J9" i="1"/>
  <c r="J8" i="1" s="1"/>
  <c r="K9" i="1"/>
  <c r="K8" i="1" s="1"/>
  <c r="L9" i="1"/>
  <c r="L8" i="1" s="1"/>
  <c r="M9" i="1"/>
  <c r="M8" i="1" s="1"/>
  <c r="N9" i="1"/>
  <c r="N8" i="1" s="1"/>
  <c r="O9" i="1"/>
  <c r="O8" i="1" s="1"/>
  <c r="P9" i="1"/>
  <c r="P8" i="1" s="1"/>
  <c r="E11" i="1"/>
  <c r="F11" i="1"/>
  <c r="G11" i="1"/>
  <c r="H11" i="1"/>
  <c r="I11" i="1"/>
  <c r="J11" i="1"/>
  <c r="K11" i="1"/>
  <c r="L11" i="1"/>
  <c r="M11" i="1"/>
  <c r="N11" i="1"/>
  <c r="O11" i="1"/>
  <c r="P11" i="1"/>
  <c r="E12" i="1"/>
  <c r="F12" i="1"/>
  <c r="G12" i="1"/>
  <c r="H12" i="1"/>
  <c r="I12" i="1"/>
  <c r="J12" i="1"/>
  <c r="K12" i="1"/>
  <c r="L12" i="1"/>
  <c r="M12" i="1"/>
  <c r="N12" i="1"/>
  <c r="O12" i="1"/>
  <c r="P12" i="1"/>
  <c r="E14" i="1"/>
  <c r="F14" i="1"/>
  <c r="G14" i="1"/>
  <c r="H14" i="1"/>
  <c r="I14" i="1"/>
  <c r="K14" i="1"/>
  <c r="L14" i="1"/>
  <c r="M14" i="1"/>
  <c r="N14" i="1"/>
  <c r="O14" i="1"/>
  <c r="P14" i="1"/>
  <c r="J14" i="1" l="1"/>
  <c r="E17" i="1"/>
  <c r="O17" i="1" s="1"/>
</calcChain>
</file>

<file path=xl/sharedStrings.xml><?xml version="1.0" encoding="utf-8"?>
<sst xmlns="http://schemas.openxmlformats.org/spreadsheetml/2006/main" count="30" uniqueCount="29">
  <si>
    <t xml:space="preserve">COMO CALCULAR EL BENEFICIO BRUTO DE LAS VENTAS DE UN PRODUCTO EN EL PERIODO ANUAL </t>
  </si>
  <si>
    <t>NOMBRE DEL PRODUCTO :</t>
  </si>
  <si>
    <t>( PONER NOMBRE )</t>
  </si>
  <si>
    <t>AÑO :</t>
  </si>
  <si>
    <t>( PONER AÑO )</t>
  </si>
  <si>
    <t>RATIOS</t>
  </si>
  <si>
    <t>ENERO</t>
  </si>
  <si>
    <t>FEB.</t>
  </si>
  <si>
    <t>MARZO</t>
  </si>
  <si>
    <t>ABRIL</t>
  </si>
  <si>
    <t>MAYO</t>
  </si>
  <si>
    <t>JUNIO</t>
  </si>
  <si>
    <t>JULIO</t>
  </si>
  <si>
    <t>AGO.</t>
  </si>
  <si>
    <t>SEPT.</t>
  </si>
  <si>
    <t>OCT.</t>
  </si>
  <si>
    <t>NOV.</t>
  </si>
  <si>
    <t>DIC.</t>
  </si>
  <si>
    <t>PVP MEDIO</t>
  </si>
  <si>
    <t>IVA</t>
  </si>
  <si>
    <t>PVP MEDIO  ( SIN IVA )</t>
  </si>
  <si>
    <t>PRECIO DE COSTE MEDIO ( SIN IVA )</t>
  </si>
  <si>
    <t>ATIPICOS</t>
  </si>
  <si>
    <t>PRECIO DE COSTE ( INCLUIDOS ATIPICOS )</t>
  </si>
  <si>
    <t>UNIDADES VENDIDAS EN EL PERIODO</t>
  </si>
  <si>
    <t>BENEFICIO BRUTO MENSUAL</t>
  </si>
  <si>
    <t xml:space="preserve">     BENEFICIO TOTAL ANUAL  =</t>
  </si>
  <si>
    <t>U.M.</t>
  </si>
  <si>
    <t xml:space="preserve">  BENEFICIO MEDIO MENSUAL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</si>
</sst>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15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6"/>
      <color indexed="10"/>
      <name val="Arial"/>
      <family val="2"/>
    </font>
    <font>
      <b/>
      <sz val="18"/>
      <color indexed="10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8"/>
      <color indexed="8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9" fontId="2" fillId="0" borderId="0" xfId="1" applyFont="1" applyBorder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2" fontId="0" fillId="0" borderId="0" xfId="0" applyNumberFormat="1"/>
    <xf numFmtId="9" fontId="0" fillId="0" borderId="0" xfId="0" applyNumberFormat="1"/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2" xfId="0" applyFont="1" applyFill="1" applyBorder="1"/>
    <xf numFmtId="0" fontId="12" fillId="3" borderId="1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8" fillId="3" borderId="1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0" fillId="3" borderId="1" xfId="0" applyFill="1" applyBorder="1"/>
    <xf numFmtId="0" fontId="2" fillId="4" borderId="13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2" fontId="10" fillId="5" borderId="8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183" fontId="10" fillId="5" borderId="8" xfId="0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9" fontId="10" fillId="6" borderId="7" xfId="0" applyNumberFormat="1" applyFont="1" applyFill="1" applyBorder="1" applyAlignment="1">
      <alignment vertical="center"/>
    </xf>
    <xf numFmtId="0" fontId="0" fillId="6" borderId="17" xfId="0" applyFill="1" applyBorder="1"/>
    <xf numFmtId="0" fontId="5" fillId="6" borderId="5" xfId="0" applyFont="1" applyFill="1" applyBorder="1" applyAlignment="1">
      <alignment vertical="center"/>
    </xf>
    <xf numFmtId="9" fontId="11" fillId="5" borderId="10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17" xfId="0" applyFill="1" applyBorder="1"/>
    <xf numFmtId="0" fontId="2" fillId="3" borderId="6" xfId="0" applyFont="1" applyFill="1" applyBorder="1" applyAlignment="1">
      <alignment vertical="center"/>
    </xf>
    <xf numFmtId="183" fontId="9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13" fillId="8" borderId="3" xfId="0" applyFont="1" applyFill="1" applyBorder="1" applyAlignment="1">
      <alignment vertical="center"/>
    </xf>
    <xf numFmtId="0" fontId="14" fillId="8" borderId="6" xfId="0" applyFont="1" applyFill="1" applyBorder="1" applyAlignment="1">
      <alignment vertical="center"/>
    </xf>
    <xf numFmtId="2" fontId="14" fillId="8" borderId="3" xfId="0" applyNumberFormat="1" applyFont="1" applyFill="1" applyBorder="1" applyAlignment="1">
      <alignment horizontal="center" vertical="center"/>
    </xf>
    <xf numFmtId="2" fontId="14" fillId="8" borderId="8" xfId="0" applyNumberFormat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2" fontId="3" fillId="7" borderId="1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left" vertical="center"/>
    </xf>
    <xf numFmtId="0" fontId="0" fillId="9" borderId="1" xfId="0" applyFill="1" applyBorder="1"/>
    <xf numFmtId="2" fontId="3" fillId="9" borderId="1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workbookViewId="0">
      <selection activeCell="E22" sqref="E22"/>
    </sheetView>
  </sheetViews>
  <sheetFormatPr baseColWidth="10" defaultRowHeight="12.75" x14ac:dyDescent="0.2"/>
  <cols>
    <col min="1" max="1" width="12.42578125" customWidth="1"/>
    <col min="4" max="4" width="14.28515625" customWidth="1"/>
    <col min="5" max="5" width="13" customWidth="1"/>
    <col min="6" max="14" width="10" customWidth="1"/>
    <col min="15" max="15" width="11.28515625" customWidth="1"/>
    <col min="16" max="16" width="10.42578125" customWidth="1"/>
    <col min="17" max="17" width="14.85546875" customWidth="1"/>
    <col min="18" max="18" width="22.140625" customWidth="1"/>
  </cols>
  <sheetData>
    <row r="1" spans="1:18" ht="37.5" customHeight="1" thickBot="1" x14ac:dyDescent="0.4">
      <c r="A1" s="16" t="s">
        <v>0</v>
      </c>
      <c r="B1" s="17"/>
      <c r="C1" s="17"/>
      <c r="D1" s="17"/>
      <c r="E1" s="17"/>
      <c r="F1" s="17"/>
      <c r="G1" s="17"/>
      <c r="H1" s="17"/>
      <c r="I1" s="18"/>
      <c r="J1" s="19"/>
      <c r="K1" s="18"/>
      <c r="L1" s="18"/>
      <c r="M1" s="18"/>
      <c r="N1" s="18"/>
      <c r="O1" s="18"/>
      <c r="P1" s="20"/>
      <c r="Q1" s="4"/>
      <c r="R1" s="5"/>
    </row>
    <row r="2" spans="1:18" ht="24" thickBot="1" x14ac:dyDescent="0.4">
      <c r="A2" s="6"/>
      <c r="B2" s="6"/>
      <c r="C2" s="6"/>
      <c r="D2" s="6"/>
      <c r="E2" s="6"/>
      <c r="F2" s="6"/>
      <c r="G2" s="6"/>
      <c r="H2" s="6"/>
      <c r="I2" s="4"/>
      <c r="J2" s="5"/>
      <c r="K2" s="5"/>
      <c r="L2" s="5"/>
      <c r="M2" s="5"/>
      <c r="N2" s="5"/>
      <c r="O2" s="5"/>
      <c r="P2" s="5"/>
      <c r="Q2" s="5"/>
      <c r="R2" s="7"/>
    </row>
    <row r="3" spans="1:18" ht="32.25" customHeight="1" thickBot="1" x14ac:dyDescent="0.4">
      <c r="A3" s="21" t="s">
        <v>1</v>
      </c>
      <c r="B3" s="22"/>
      <c r="C3" s="22"/>
      <c r="D3" s="22"/>
      <c r="E3" s="23" t="s">
        <v>2</v>
      </c>
      <c r="F3" s="22"/>
      <c r="G3" s="24"/>
      <c r="H3" s="24"/>
      <c r="I3" s="25"/>
      <c r="J3" s="25"/>
      <c r="K3" s="26"/>
      <c r="L3" s="4"/>
      <c r="M3" s="27" t="s">
        <v>3</v>
      </c>
      <c r="N3" s="28" t="s">
        <v>4</v>
      </c>
      <c r="O3" s="29"/>
      <c r="P3" s="26"/>
      <c r="Q3" s="5"/>
      <c r="R3" s="7"/>
    </row>
    <row r="4" spans="1:18" ht="27" customHeight="1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7"/>
    </row>
    <row r="5" spans="1:18" ht="36" customHeight="1" thickBot="1" x14ac:dyDescent="0.25">
      <c r="A5" s="30" t="s">
        <v>5</v>
      </c>
      <c r="B5" s="31"/>
      <c r="C5" s="31"/>
      <c r="D5" s="31"/>
      <c r="E5" s="32" t="s">
        <v>6</v>
      </c>
      <c r="F5" s="33" t="s">
        <v>7</v>
      </c>
      <c r="G5" s="34" t="s">
        <v>8</v>
      </c>
      <c r="H5" s="35" t="s">
        <v>9</v>
      </c>
      <c r="I5" s="32" t="s">
        <v>10</v>
      </c>
      <c r="J5" s="33" t="s">
        <v>11</v>
      </c>
      <c r="K5" s="34" t="s">
        <v>12</v>
      </c>
      <c r="L5" s="35" t="s">
        <v>13</v>
      </c>
      <c r="M5" s="36" t="s">
        <v>14</v>
      </c>
      <c r="N5" s="37" t="s">
        <v>15</v>
      </c>
      <c r="O5" s="36" t="s">
        <v>16</v>
      </c>
      <c r="P5" s="37" t="s">
        <v>17</v>
      </c>
      <c r="Q5" s="5"/>
    </row>
    <row r="6" spans="1:18" ht="16.5" customHeight="1" x14ac:dyDescent="0.2">
      <c r="A6" s="8"/>
      <c r="B6" s="4"/>
      <c r="C6" s="4"/>
      <c r="D6" s="4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3"/>
      <c r="Q6" s="5"/>
    </row>
    <row r="7" spans="1:18" ht="45" customHeight="1" thickBot="1" x14ac:dyDescent="0.25">
      <c r="A7" s="38" t="s">
        <v>18</v>
      </c>
      <c r="B7" s="39"/>
      <c r="C7" s="39"/>
      <c r="D7" s="39"/>
      <c r="E7" s="40">
        <v>2.95</v>
      </c>
      <c r="F7" s="40">
        <v>3.05</v>
      </c>
      <c r="G7" s="40">
        <v>3.1</v>
      </c>
      <c r="H7" s="40">
        <v>2.92</v>
      </c>
      <c r="I7" s="40">
        <v>3.15</v>
      </c>
      <c r="J7" s="40">
        <v>2.99</v>
      </c>
      <c r="K7" s="40">
        <v>3.05</v>
      </c>
      <c r="L7" s="40">
        <v>3.1</v>
      </c>
      <c r="M7" s="40">
        <v>3.1</v>
      </c>
      <c r="N7" s="40">
        <v>3.05</v>
      </c>
      <c r="O7" s="40">
        <v>3.1</v>
      </c>
      <c r="P7" s="40">
        <v>3.1</v>
      </c>
      <c r="Q7" s="10"/>
    </row>
    <row r="8" spans="1:18" ht="45" customHeight="1" thickBot="1" x14ac:dyDescent="0.25">
      <c r="A8" s="46" t="s">
        <v>19</v>
      </c>
      <c r="B8" s="52">
        <v>0.21</v>
      </c>
      <c r="C8" s="50"/>
      <c r="D8" s="51"/>
      <c r="E8" s="57">
        <f>+E9*$B$8</f>
        <v>0.51198347107438014</v>
      </c>
      <c r="F8" s="57">
        <f>+F9*$B$8</f>
        <v>0.5293388429752065</v>
      </c>
      <c r="G8" s="57">
        <f>+G9*$B$8</f>
        <v>0.53801652892561991</v>
      </c>
      <c r="H8" s="57">
        <f t="shared" ref="H8:P8" si="0">+H9*$B$8</f>
        <v>0.5067768595041322</v>
      </c>
      <c r="I8" s="57">
        <f t="shared" si="0"/>
        <v>0.54669421487603298</v>
      </c>
      <c r="J8" s="57">
        <f t="shared" si="0"/>
        <v>0.51892561983471086</v>
      </c>
      <c r="K8" s="57">
        <f t="shared" si="0"/>
        <v>0.5293388429752065</v>
      </c>
      <c r="L8" s="57">
        <f t="shared" si="0"/>
        <v>0.53801652892561991</v>
      </c>
      <c r="M8" s="57">
        <f t="shared" si="0"/>
        <v>0.53801652892561991</v>
      </c>
      <c r="N8" s="57">
        <f t="shared" si="0"/>
        <v>0.5293388429752065</v>
      </c>
      <c r="O8" s="57">
        <f t="shared" si="0"/>
        <v>0.53801652892561991</v>
      </c>
      <c r="P8" s="57">
        <f t="shared" si="0"/>
        <v>0.53801652892561991</v>
      </c>
      <c r="Q8" s="11"/>
    </row>
    <row r="9" spans="1:18" ht="45" customHeight="1" x14ac:dyDescent="0.25">
      <c r="A9" s="47" t="s">
        <v>20</v>
      </c>
      <c r="B9" s="48"/>
      <c r="C9" s="49"/>
      <c r="D9" s="48"/>
      <c r="E9" s="57">
        <f>+E7/(B8+1)</f>
        <v>2.4380165289256199</v>
      </c>
      <c r="F9" s="57">
        <f>+F7/(B8+1)</f>
        <v>2.5206611570247932</v>
      </c>
      <c r="G9" s="57">
        <f>+G7/(B8+1)</f>
        <v>2.5619834710743805</v>
      </c>
      <c r="H9" s="57">
        <f>+H7/(B8+1)</f>
        <v>2.4132231404958677</v>
      </c>
      <c r="I9" s="57">
        <f>+I7/(B8+1)</f>
        <v>2.6033057851239669</v>
      </c>
      <c r="J9" s="57">
        <f>+J7/(B8+1)</f>
        <v>2.4710743801652897</v>
      </c>
      <c r="K9" s="57">
        <f>+K7/(B8+1)</f>
        <v>2.5206611570247932</v>
      </c>
      <c r="L9" s="57">
        <f>+L7/(B8+1)</f>
        <v>2.5619834710743805</v>
      </c>
      <c r="M9" s="57">
        <f>+M7/(B8+1)</f>
        <v>2.5619834710743805</v>
      </c>
      <c r="N9" s="57">
        <f>+N7/(B8+1)</f>
        <v>2.5206611570247932</v>
      </c>
      <c r="O9" s="57">
        <f>+O7/(B8+1)</f>
        <v>2.5619834710743805</v>
      </c>
      <c r="P9" s="57">
        <f>+P7/(B8+1)</f>
        <v>2.5619834710743805</v>
      </c>
      <c r="Q9" s="12"/>
    </row>
    <row r="10" spans="1:18" ht="45" customHeight="1" thickBot="1" x14ac:dyDescent="0.3">
      <c r="A10" s="53" t="s">
        <v>21</v>
      </c>
      <c r="B10" s="41"/>
      <c r="C10" s="42"/>
      <c r="D10" s="41"/>
      <c r="E10" s="43">
        <v>2.4900000000000002</v>
      </c>
      <c r="F10" s="43">
        <v>2.5499999999999998</v>
      </c>
      <c r="G10" s="43">
        <v>2.58</v>
      </c>
      <c r="H10" s="43">
        <v>2.4900000000000002</v>
      </c>
      <c r="I10" s="43">
        <v>2.5499999999999998</v>
      </c>
      <c r="J10" s="43">
        <v>2.52</v>
      </c>
      <c r="K10" s="43">
        <v>2.35</v>
      </c>
      <c r="L10" s="43">
        <v>2.4900000000000002</v>
      </c>
      <c r="M10" s="43">
        <v>2.58</v>
      </c>
      <c r="N10" s="43">
        <v>2.48</v>
      </c>
      <c r="O10" s="43">
        <v>2.5499999999999998</v>
      </c>
      <c r="P10" s="43">
        <v>2.58</v>
      </c>
      <c r="Q10" s="12"/>
    </row>
    <row r="11" spans="1:18" ht="45" customHeight="1" thickBot="1" x14ac:dyDescent="0.3">
      <c r="A11" s="54" t="s">
        <v>22</v>
      </c>
      <c r="B11" s="52">
        <v>0.1</v>
      </c>
      <c r="C11" s="55"/>
      <c r="D11" s="56"/>
      <c r="E11" s="58">
        <f>+E10*B11</f>
        <v>0.24900000000000003</v>
      </c>
      <c r="F11" s="58">
        <f>+F10*B11</f>
        <v>0.255</v>
      </c>
      <c r="G11" s="58">
        <f>+G10*B11</f>
        <v>0.25800000000000001</v>
      </c>
      <c r="H11" s="58">
        <f>+H10*B11</f>
        <v>0.24900000000000003</v>
      </c>
      <c r="I11" s="58">
        <f>+I10*B11</f>
        <v>0.255</v>
      </c>
      <c r="J11" s="58">
        <f>+J10*B11</f>
        <v>0.252</v>
      </c>
      <c r="K11" s="58">
        <f>+K10*B11</f>
        <v>0.23500000000000001</v>
      </c>
      <c r="L11" s="58">
        <f>+L10*B11</f>
        <v>0.24900000000000003</v>
      </c>
      <c r="M11" s="58">
        <f>+M10*B11</f>
        <v>0.25800000000000001</v>
      </c>
      <c r="N11" s="58">
        <f>+N10*B11</f>
        <v>0.248</v>
      </c>
      <c r="O11" s="58">
        <f>+O10*B11</f>
        <v>0.255</v>
      </c>
      <c r="P11" s="58">
        <f>+P10*B11</f>
        <v>0.25800000000000001</v>
      </c>
      <c r="Q11" s="12"/>
    </row>
    <row r="12" spans="1:18" ht="45" customHeight="1" x14ac:dyDescent="0.2">
      <c r="A12" s="54" t="s">
        <v>23</v>
      </c>
      <c r="B12" s="56"/>
      <c r="C12" s="59"/>
      <c r="D12" s="56"/>
      <c r="E12" s="57">
        <f>+E10-E11</f>
        <v>2.2410000000000001</v>
      </c>
      <c r="F12" s="57">
        <f t="shared" ref="F12:P12" si="1">+F10-F11</f>
        <v>2.2949999999999999</v>
      </c>
      <c r="G12" s="57">
        <f t="shared" si="1"/>
        <v>2.3220000000000001</v>
      </c>
      <c r="H12" s="57">
        <f t="shared" si="1"/>
        <v>2.2410000000000001</v>
      </c>
      <c r="I12" s="57">
        <f t="shared" si="1"/>
        <v>2.2949999999999999</v>
      </c>
      <c r="J12" s="57">
        <f t="shared" si="1"/>
        <v>2.2679999999999998</v>
      </c>
      <c r="K12" s="57">
        <f t="shared" si="1"/>
        <v>2.1150000000000002</v>
      </c>
      <c r="L12" s="57">
        <f t="shared" si="1"/>
        <v>2.2410000000000001</v>
      </c>
      <c r="M12" s="57">
        <f t="shared" si="1"/>
        <v>2.3220000000000001</v>
      </c>
      <c r="N12" s="57">
        <f t="shared" si="1"/>
        <v>2.2320000000000002</v>
      </c>
      <c r="O12" s="57">
        <f t="shared" si="1"/>
        <v>2.2949999999999999</v>
      </c>
      <c r="P12" s="57">
        <f t="shared" si="1"/>
        <v>2.3220000000000001</v>
      </c>
      <c r="Q12" s="10"/>
    </row>
    <row r="13" spans="1:18" ht="45" customHeight="1" x14ac:dyDescent="0.2">
      <c r="A13" s="53" t="s">
        <v>24</v>
      </c>
      <c r="B13" s="41"/>
      <c r="C13" s="41"/>
      <c r="D13" s="41"/>
      <c r="E13" s="44">
        <v>600</v>
      </c>
      <c r="F13" s="45">
        <v>400</v>
      </c>
      <c r="G13" s="44">
        <v>300</v>
      </c>
      <c r="H13" s="45">
        <v>720</v>
      </c>
      <c r="I13" s="44">
        <v>400</v>
      </c>
      <c r="J13" s="45">
        <v>480</v>
      </c>
      <c r="K13" s="44">
        <v>360</v>
      </c>
      <c r="L13" s="45">
        <v>300</v>
      </c>
      <c r="M13" s="44">
        <v>360</v>
      </c>
      <c r="N13" s="45">
        <v>420</v>
      </c>
      <c r="O13" s="44">
        <v>240</v>
      </c>
      <c r="P13" s="44">
        <v>180</v>
      </c>
      <c r="Q13" s="10"/>
    </row>
    <row r="14" spans="1:18" ht="45" customHeight="1" x14ac:dyDescent="0.2">
      <c r="A14" s="60" t="s">
        <v>25</v>
      </c>
      <c r="B14" s="61"/>
      <c r="C14" s="61"/>
      <c r="D14" s="61"/>
      <c r="E14" s="62">
        <f>SUM(E9-E12)*E13</f>
        <v>118.2099173553719</v>
      </c>
      <c r="F14" s="62">
        <f>SUM(F9-F12)*F13</f>
        <v>90.264462809917319</v>
      </c>
      <c r="G14" s="62">
        <f t="shared" ref="G14:P14" si="2">SUM(G9-G12)*G13</f>
        <v>71.995041322314137</v>
      </c>
      <c r="H14" s="62">
        <f t="shared" si="2"/>
        <v>124.00066115702469</v>
      </c>
      <c r="I14" s="62">
        <f t="shared" si="2"/>
        <v>123.32231404958679</v>
      </c>
      <c r="J14" s="62">
        <f t="shared" si="2"/>
        <v>97.475702479339148</v>
      </c>
      <c r="K14" s="62">
        <f t="shared" si="2"/>
        <v>146.03801652892548</v>
      </c>
      <c r="L14" s="62">
        <f t="shared" si="2"/>
        <v>96.29504132231412</v>
      </c>
      <c r="M14" s="62">
        <f t="shared" si="2"/>
        <v>86.394049586776958</v>
      </c>
      <c r="N14" s="62">
        <f t="shared" si="2"/>
        <v>121.23768595041307</v>
      </c>
      <c r="O14" s="62">
        <f t="shared" si="2"/>
        <v>64.076033057851333</v>
      </c>
      <c r="P14" s="63">
        <f t="shared" si="2"/>
        <v>43.197024793388479</v>
      </c>
    </row>
    <row r="15" spans="1:18" ht="15.75" x14ac:dyDescent="0.25">
      <c r="R15" s="1"/>
    </row>
    <row r="16" spans="1:18" ht="13.5" thickBot="1" x14ac:dyDescent="0.25"/>
    <row r="17" spans="1:18" ht="36" customHeight="1" thickBot="1" x14ac:dyDescent="0.35">
      <c r="A17" s="64" t="s">
        <v>26</v>
      </c>
      <c r="B17" s="65"/>
      <c r="C17" s="66"/>
      <c r="D17" s="66"/>
      <c r="E17" s="67">
        <f>SUM(E14:P14)</f>
        <v>1182.5059504132234</v>
      </c>
      <c r="F17" s="68" t="s">
        <v>27</v>
      </c>
      <c r="J17" s="69" t="s">
        <v>28</v>
      </c>
      <c r="K17" s="70"/>
      <c r="L17" s="70"/>
      <c r="M17" s="70"/>
      <c r="N17" s="70"/>
      <c r="O17" s="71">
        <f>+E17/12</f>
        <v>98.542162534435292</v>
      </c>
      <c r="P17" s="72" t="s">
        <v>27</v>
      </c>
      <c r="R17" s="3"/>
    </row>
    <row r="18" spans="1:18" ht="20.25" x14ac:dyDescent="0.3">
      <c r="G18" s="2"/>
      <c r="M18" s="2"/>
    </row>
    <row r="19" spans="1:18" ht="20.25" x14ac:dyDescent="0.3">
      <c r="G19" s="2"/>
      <c r="M19" s="2"/>
      <c r="R19" s="3"/>
    </row>
    <row r="21" spans="1:18" x14ac:dyDescent="0.2">
      <c r="E21" s="14"/>
    </row>
    <row r="22" spans="1:18" x14ac:dyDescent="0.2">
      <c r="E22" s="15"/>
    </row>
    <row r="27" spans="1:18" x14ac:dyDescent="0.2">
      <c r="E27" s="15"/>
    </row>
  </sheetData>
  <pageMargins left="0.12" right="0.34" top="0.26" bottom="0.12" header="0" footer="0"/>
  <pageSetup paperSize="9" scale="8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2021-08-23T11:25:19Z</cp:lastPrinted>
  <dcterms:created xsi:type="dcterms:W3CDTF">2001-02-15T12:17:05Z</dcterms:created>
  <dcterms:modified xsi:type="dcterms:W3CDTF">2021-08-23T11:25:44Z</dcterms:modified>
</cp:coreProperties>
</file>